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Прайс-лист оптовика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Q10"/>
  <c r="P10"/>
  <c r="K10" l="1"/>
  <c r="K11"/>
  <c r="M11" s="1"/>
  <c r="K12"/>
  <c r="G12" s="1"/>
  <c r="H12" s="1"/>
  <c r="K13"/>
  <c r="G13" s="1"/>
  <c r="I13" s="1"/>
  <c r="J13" s="1"/>
  <c r="K14"/>
  <c r="G14" s="1"/>
  <c r="I14" s="1"/>
  <c r="J14" s="1"/>
  <c r="K15"/>
  <c r="G15" s="1"/>
  <c r="K16"/>
  <c r="G16" s="1"/>
  <c r="I16" s="1"/>
  <c r="J16" s="1"/>
  <c r="K17"/>
  <c r="K18"/>
  <c r="K19"/>
  <c r="M19" s="1"/>
  <c r="K20"/>
  <c r="G20" s="1"/>
  <c r="H20" s="1"/>
  <c r="K21"/>
  <c r="G21" s="1"/>
  <c r="I21" s="1"/>
  <c r="J21" s="1"/>
  <c r="R21"/>
  <c r="K22"/>
  <c r="G22" s="1"/>
  <c r="I22" s="1"/>
  <c r="J22" s="1"/>
  <c r="M22"/>
  <c r="K23"/>
  <c r="G23" s="1"/>
  <c r="K24"/>
  <c r="G24" s="1"/>
  <c r="I24" s="1"/>
  <c r="J24" s="1"/>
  <c r="K25"/>
  <c r="K26"/>
  <c r="K27"/>
  <c r="M27" s="1"/>
  <c r="K28"/>
  <c r="G28" s="1"/>
  <c r="H28" s="1"/>
  <c r="K29"/>
  <c r="G29" s="1"/>
  <c r="I29" s="1"/>
  <c r="J29" s="1"/>
  <c r="K30"/>
  <c r="G30" s="1"/>
  <c r="I30" s="1"/>
  <c r="J30" s="1"/>
  <c r="K31"/>
  <c r="G31" s="1"/>
  <c r="M31"/>
  <c r="K32"/>
  <c r="G32" s="1"/>
  <c r="I32" s="1"/>
  <c r="J32" s="1"/>
  <c r="M32"/>
  <c r="K33"/>
  <c r="K34"/>
  <c r="K35"/>
  <c r="M35" s="1"/>
  <c r="K36"/>
  <c r="G36" s="1"/>
  <c r="K37"/>
  <c r="G37" s="1"/>
  <c r="I37" s="1"/>
  <c r="J37" s="1"/>
  <c r="K38"/>
  <c r="G38" s="1"/>
  <c r="I38" s="1"/>
  <c r="J38" s="1"/>
  <c r="K39"/>
  <c r="K40"/>
  <c r="G40" s="1"/>
  <c r="I40" s="1"/>
  <c r="J40" s="1"/>
  <c r="K41"/>
  <c r="K42"/>
  <c r="K43"/>
  <c r="M43" s="1"/>
  <c r="K44"/>
  <c r="G44" s="1"/>
  <c r="H44" s="1"/>
  <c r="K45"/>
  <c r="G45" s="1"/>
  <c r="I45" s="1"/>
  <c r="J45" s="1"/>
  <c r="K46"/>
  <c r="G46" s="1"/>
  <c r="I46" s="1"/>
  <c r="J46" s="1"/>
  <c r="K47"/>
  <c r="G47" s="1"/>
  <c r="K48"/>
  <c r="K49"/>
  <c r="K50"/>
  <c r="K51"/>
  <c r="M51" s="1"/>
  <c r="K52"/>
  <c r="G52" s="1"/>
  <c r="H52" s="1"/>
  <c r="K53"/>
  <c r="K54"/>
  <c r="M54" s="1"/>
  <c r="K55"/>
  <c r="G55" s="1"/>
  <c r="K56"/>
  <c r="G56" s="1"/>
  <c r="H56" s="1"/>
  <c r="K57"/>
  <c r="M57" s="1"/>
  <c r="K58"/>
  <c r="K59"/>
  <c r="G59" s="1"/>
  <c r="K60"/>
  <c r="G60" s="1"/>
  <c r="H60" s="1"/>
  <c r="K61"/>
  <c r="R62"/>
  <c r="R63"/>
  <c r="R64"/>
  <c r="R65"/>
  <c r="K66"/>
  <c r="G66" s="1"/>
  <c r="I66" s="1"/>
  <c r="J66" s="1"/>
  <c r="K68"/>
  <c r="K69"/>
  <c r="G69" s="1"/>
  <c r="K70"/>
  <c r="G71"/>
  <c r="K72"/>
  <c r="G72" s="1"/>
  <c r="H72" s="1"/>
  <c r="K73"/>
  <c r="G73" s="1"/>
  <c r="H73" s="1"/>
  <c r="K74"/>
  <c r="K75"/>
  <c r="G75" s="1"/>
  <c r="H75" s="1"/>
  <c r="K76"/>
  <c r="G76" s="1"/>
  <c r="H76" s="1"/>
  <c r="K77"/>
  <c r="G77" s="1"/>
  <c r="H77" s="1"/>
  <c r="K78"/>
  <c r="G78" s="1"/>
  <c r="H78" s="1"/>
  <c r="K79"/>
  <c r="K80"/>
  <c r="G80" s="1"/>
  <c r="H80" s="1"/>
  <c r="K81"/>
  <c r="G81" s="1"/>
  <c r="H81" s="1"/>
  <c r="K82"/>
  <c r="G82" s="1"/>
  <c r="H82" s="1"/>
  <c r="K83"/>
  <c r="G83" s="1"/>
  <c r="H83" s="1"/>
  <c r="K84"/>
  <c r="G84" s="1"/>
  <c r="H84" s="1"/>
  <c r="K85"/>
  <c r="G85" s="1"/>
  <c r="H85" s="1"/>
  <c r="K86"/>
  <c r="G86" s="1"/>
  <c r="H86" s="1"/>
  <c r="K87"/>
  <c r="G87" s="1"/>
  <c r="H87" s="1"/>
  <c r="K88"/>
  <c r="G88" s="1"/>
  <c r="H88" s="1"/>
  <c r="M21" l="1"/>
  <c r="M20"/>
  <c r="M37"/>
  <c r="M72"/>
  <c r="M60"/>
  <c r="M59"/>
  <c r="M23"/>
  <c r="N22"/>
  <c r="L22"/>
  <c r="H22"/>
  <c r="N21"/>
  <c r="L21"/>
  <c r="H21"/>
  <c r="L20"/>
  <c r="I20"/>
  <c r="J20" s="1"/>
  <c r="R22"/>
  <c r="G74"/>
  <c r="H74" s="1"/>
  <c r="M74"/>
  <c r="G39"/>
  <c r="M39"/>
  <c r="R37"/>
  <c r="H36"/>
  <c r="I36"/>
  <c r="J36" s="1"/>
  <c r="G79"/>
  <c r="H79" s="1"/>
  <c r="M79"/>
  <c r="G48"/>
  <c r="I48" s="1"/>
  <c r="J48" s="1"/>
  <c r="M48"/>
  <c r="M36"/>
  <c r="N32"/>
  <c r="N23"/>
  <c r="L36"/>
  <c r="M24"/>
  <c r="M16"/>
  <c r="M15"/>
  <c r="M87"/>
  <c r="M86"/>
  <c r="M85"/>
  <c r="M84"/>
  <c r="M83"/>
  <c r="M82"/>
  <c r="M81"/>
  <c r="M77"/>
  <c r="M75"/>
  <c r="M73"/>
  <c r="O73" s="1"/>
  <c r="M55"/>
  <c r="M52"/>
  <c r="M46"/>
  <c r="M40"/>
  <c r="M38"/>
  <c r="L37"/>
  <c r="L32"/>
  <c r="M29"/>
  <c r="M28"/>
  <c r="L24"/>
  <c r="L23"/>
  <c r="L16"/>
  <c r="M13"/>
  <c r="M12"/>
  <c r="M76"/>
  <c r="R31"/>
  <c r="M30"/>
  <c r="M14"/>
  <c r="L12"/>
  <c r="I12"/>
  <c r="J12" s="1"/>
  <c r="L87"/>
  <c r="I87"/>
  <c r="J87" s="1"/>
  <c r="M80"/>
  <c r="M78"/>
  <c r="L76"/>
  <c r="N75"/>
  <c r="L75"/>
  <c r="N74"/>
  <c r="L74"/>
  <c r="N73"/>
  <c r="L73"/>
  <c r="N72"/>
  <c r="L72"/>
  <c r="M66"/>
  <c r="L60"/>
  <c r="I60"/>
  <c r="J60" s="1"/>
  <c r="M56"/>
  <c r="L55"/>
  <c r="L52"/>
  <c r="I52"/>
  <c r="J52" s="1"/>
  <c r="L48"/>
  <c r="M47"/>
  <c r="N47" s="1"/>
  <c r="M45"/>
  <c r="M44"/>
  <c r="N40"/>
  <c r="L40"/>
  <c r="L39"/>
  <c r="L38"/>
  <c r="H38"/>
  <c r="N37"/>
  <c r="H37"/>
  <c r="N43"/>
  <c r="N27"/>
  <c r="M88"/>
  <c r="N86"/>
  <c r="L86"/>
  <c r="L85"/>
  <c r="N84"/>
  <c r="L84"/>
  <c r="L83"/>
  <c r="N82"/>
  <c r="L82"/>
  <c r="L81"/>
  <c r="N80"/>
  <c r="L80"/>
  <c r="L79"/>
  <c r="L78"/>
  <c r="N77"/>
  <c r="L77"/>
  <c r="N51"/>
  <c r="H40"/>
  <c r="N35"/>
  <c r="H24"/>
  <c r="N19"/>
  <c r="L66"/>
  <c r="H66"/>
  <c r="N59"/>
  <c r="L59"/>
  <c r="L56"/>
  <c r="I56"/>
  <c r="J56" s="1"/>
  <c r="H48"/>
  <c r="L47"/>
  <c r="L46"/>
  <c r="H46"/>
  <c r="N45"/>
  <c r="L45"/>
  <c r="H45"/>
  <c r="L44"/>
  <c r="I44"/>
  <c r="J44" s="1"/>
  <c r="H32"/>
  <c r="N31"/>
  <c r="L31"/>
  <c r="N30"/>
  <c r="L30"/>
  <c r="H30"/>
  <c r="N29"/>
  <c r="L29"/>
  <c r="H29"/>
  <c r="L28"/>
  <c r="I28"/>
  <c r="J28" s="1"/>
  <c r="H16"/>
  <c r="L15"/>
  <c r="N14"/>
  <c r="L14"/>
  <c r="H14"/>
  <c r="N13"/>
  <c r="L13"/>
  <c r="H13"/>
  <c r="N11"/>
  <c r="G61"/>
  <c r="H61" s="1"/>
  <c r="L61"/>
  <c r="G58"/>
  <c r="L58"/>
  <c r="R57"/>
  <c r="N57"/>
  <c r="G53"/>
  <c r="I53" s="1"/>
  <c r="J53" s="1"/>
  <c r="L53"/>
  <c r="G50"/>
  <c r="L50"/>
  <c r="G49"/>
  <c r="H49" s="1"/>
  <c r="L49"/>
  <c r="G42"/>
  <c r="L42"/>
  <c r="G41"/>
  <c r="I41" s="1"/>
  <c r="J41" s="1"/>
  <c r="L41"/>
  <c r="G34"/>
  <c r="L34"/>
  <c r="G33"/>
  <c r="H33" s="1"/>
  <c r="L33"/>
  <c r="G26"/>
  <c r="L26"/>
  <c r="G25"/>
  <c r="H25" s="1"/>
  <c r="L25"/>
  <c r="G18"/>
  <c r="L18"/>
  <c r="G17"/>
  <c r="H17" s="1"/>
  <c r="L17"/>
  <c r="G10"/>
  <c r="L10"/>
  <c r="L88"/>
  <c r="M61"/>
  <c r="M58"/>
  <c r="G57"/>
  <c r="L57"/>
  <c r="G54"/>
  <c r="L54"/>
  <c r="M53"/>
  <c r="G51"/>
  <c r="L51"/>
  <c r="M50"/>
  <c r="M49"/>
  <c r="G43"/>
  <c r="L43"/>
  <c r="M42"/>
  <c r="M41"/>
  <c r="G35"/>
  <c r="L35"/>
  <c r="M34"/>
  <c r="M33"/>
  <c r="G27"/>
  <c r="L27"/>
  <c r="M26"/>
  <c r="M25"/>
  <c r="G19"/>
  <c r="L19"/>
  <c r="M18"/>
  <c r="M17"/>
  <c r="G11"/>
  <c r="L11"/>
  <c r="M10"/>
  <c r="G68"/>
  <c r="L68"/>
  <c r="M68"/>
  <c r="H55"/>
  <c r="I55"/>
  <c r="J55" s="1"/>
  <c r="I25"/>
  <c r="J25" s="1"/>
  <c r="I61"/>
  <c r="J61" s="1"/>
  <c r="N60"/>
  <c r="H53"/>
  <c r="N52"/>
  <c r="I47"/>
  <c r="J47" s="1"/>
  <c r="H47"/>
  <c r="N36"/>
  <c r="I31"/>
  <c r="J31" s="1"/>
  <c r="H31"/>
  <c r="N20"/>
  <c r="I15"/>
  <c r="J15" s="1"/>
  <c r="H15"/>
  <c r="L70"/>
  <c r="M70"/>
  <c r="H69"/>
  <c r="I69"/>
  <c r="J69" s="1"/>
  <c r="N66"/>
  <c r="N54"/>
  <c r="H41"/>
  <c r="I88"/>
  <c r="J88" s="1"/>
  <c r="I86"/>
  <c r="J86" s="1"/>
  <c r="G70"/>
  <c r="L69"/>
  <c r="M69"/>
  <c r="H59"/>
  <c r="I59"/>
  <c r="J59" s="1"/>
  <c r="I49"/>
  <c r="J49" s="1"/>
  <c r="N87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H57"/>
  <c r="I57"/>
  <c r="J57" s="1"/>
  <c r="N56"/>
  <c r="N44"/>
  <c r="I39"/>
  <c r="J39" s="1"/>
  <c r="H39"/>
  <c r="I23"/>
  <c r="J23" s="1"/>
  <c r="H23"/>
  <c r="N12"/>
  <c r="Q68" l="1"/>
  <c r="P68"/>
  <c r="Q80"/>
  <c r="R80" s="1"/>
  <c r="P80"/>
  <c r="Q76"/>
  <c r="P76"/>
  <c r="Q75"/>
  <c r="R75" s="1"/>
  <c r="P75"/>
  <c r="Q81"/>
  <c r="R81" s="1"/>
  <c r="P81"/>
  <c r="Q83"/>
  <c r="R83" s="1"/>
  <c r="P83"/>
  <c r="Q85"/>
  <c r="R85" s="1"/>
  <c r="P85"/>
  <c r="Q87"/>
  <c r="R87" s="1"/>
  <c r="P87"/>
  <c r="Q74"/>
  <c r="P74"/>
  <c r="Q72"/>
  <c r="R72" s="1"/>
  <c r="P72"/>
  <c r="Q69"/>
  <c r="P69"/>
  <c r="P70"/>
  <c r="Q70"/>
  <c r="Q78"/>
  <c r="R78" s="1"/>
  <c r="P78"/>
  <c r="Q73"/>
  <c r="P73"/>
  <c r="Q77"/>
  <c r="P77"/>
  <c r="Q82"/>
  <c r="R82" s="1"/>
  <c r="P82"/>
  <c r="Q84"/>
  <c r="P84"/>
  <c r="Q86"/>
  <c r="R86" s="1"/>
  <c r="P86"/>
  <c r="Q79"/>
  <c r="R79" s="1"/>
  <c r="P79"/>
  <c r="N78"/>
  <c r="N88"/>
  <c r="R44"/>
  <c r="R30"/>
  <c r="R13"/>
  <c r="N38"/>
  <c r="N46"/>
  <c r="N55"/>
  <c r="R15"/>
  <c r="N24"/>
  <c r="R48"/>
  <c r="R39"/>
  <c r="R74"/>
  <c r="N28"/>
  <c r="I17"/>
  <c r="J17" s="1"/>
  <c r="N15"/>
  <c r="N79"/>
  <c r="N81"/>
  <c r="N83"/>
  <c r="N85"/>
  <c r="N39"/>
  <c r="R45"/>
  <c r="R47"/>
  <c r="N48"/>
  <c r="R14"/>
  <c r="R29"/>
  <c r="R40"/>
  <c r="R73"/>
  <c r="R77"/>
  <c r="R84"/>
  <c r="N16"/>
  <c r="R23"/>
  <c r="R32"/>
  <c r="R36"/>
  <c r="I33"/>
  <c r="J33" s="1"/>
  <c r="N76"/>
  <c r="N18"/>
  <c r="N34"/>
  <c r="N42"/>
  <c r="N50"/>
  <c r="N58"/>
  <c r="N17"/>
  <c r="N25"/>
  <c r="N33"/>
  <c r="N41"/>
  <c r="N49"/>
  <c r="R35"/>
  <c r="R59"/>
  <c r="R27"/>
  <c r="R43"/>
  <c r="N10"/>
  <c r="N26"/>
  <c r="R11"/>
  <c r="R19"/>
  <c r="R51"/>
  <c r="I11"/>
  <c r="J11" s="1"/>
  <c r="H11"/>
  <c r="I19"/>
  <c r="J19" s="1"/>
  <c r="H19"/>
  <c r="I27"/>
  <c r="J27" s="1"/>
  <c r="H27"/>
  <c r="I35"/>
  <c r="J35" s="1"/>
  <c r="H35"/>
  <c r="I43"/>
  <c r="J43" s="1"/>
  <c r="H43"/>
  <c r="I51"/>
  <c r="J51" s="1"/>
  <c r="H51"/>
  <c r="R53"/>
  <c r="N53"/>
  <c r="I54"/>
  <c r="J54" s="1"/>
  <c r="H54"/>
  <c r="R61"/>
  <c r="N61"/>
  <c r="H10"/>
  <c r="I10"/>
  <c r="J10" s="1"/>
  <c r="H18"/>
  <c r="I18"/>
  <c r="J18" s="1"/>
  <c r="H26"/>
  <c r="I26"/>
  <c r="J26" s="1"/>
  <c r="H34"/>
  <c r="I34"/>
  <c r="J34" s="1"/>
  <c r="H42"/>
  <c r="I42"/>
  <c r="J42" s="1"/>
  <c r="H50"/>
  <c r="I50"/>
  <c r="J50" s="1"/>
  <c r="I58"/>
  <c r="J58" s="1"/>
  <c r="H58"/>
  <c r="R12"/>
  <c r="N69"/>
  <c r="R52"/>
  <c r="R60"/>
  <c r="N68"/>
  <c r="N70"/>
  <c r="R56"/>
  <c r="R54"/>
  <c r="R20"/>
  <c r="R28"/>
  <c r="H70"/>
  <c r="I70"/>
  <c r="J70" s="1"/>
  <c r="R66"/>
  <c r="H68"/>
  <c r="I68"/>
  <c r="J68" s="1"/>
  <c r="Q88" l="1"/>
  <c r="P88"/>
  <c r="R24"/>
  <c r="R55"/>
  <c r="R46"/>
  <c r="R38"/>
  <c r="R88"/>
  <c r="R16"/>
  <c r="R58"/>
  <c r="R76"/>
  <c r="R26"/>
  <c r="R49"/>
  <c r="R41"/>
  <c r="R33"/>
  <c r="R25"/>
  <c r="R17"/>
  <c r="R50"/>
  <c r="R42"/>
  <c r="R34"/>
  <c r="R18"/>
  <c r="R10"/>
  <c r="R70"/>
  <c r="R68"/>
  <c r="R69"/>
</calcChain>
</file>

<file path=xl/sharedStrings.xml><?xml version="1.0" encoding="utf-8"?>
<sst xmlns="http://schemas.openxmlformats.org/spreadsheetml/2006/main" count="226" uniqueCount="69">
  <si>
    <t>Начальник ОРП</t>
  </si>
  <si>
    <t>Начальник ОММРС</t>
  </si>
  <si>
    <t xml:space="preserve">  Материал с цветной посыпкой + 8 рубля к стоимости кв.метра с НДС.</t>
  </si>
  <si>
    <t>Установить скидку дилерам и оптовикам в размере 7% на Гидроизол ТКП и ТПП, в размере 5 % на Гидроизол ХКП и в размере 3 % на Гидроизол ХПП.</t>
  </si>
  <si>
    <t>Стеклобит.</t>
  </si>
  <si>
    <t xml:space="preserve">Установить дополнительную скидку дилерам и оптовикам в размере 2% на Эластоизол-Проф, Элабит-15, Гидростеклоизол, Стекломаст (Гидробарьер) ТКП-4,5, ТПП-3,5 и </t>
  </si>
  <si>
    <t>Установить  дополнительную скидку дилерам и оптовикам в размере 6% на Стекломаст ТКП-4,0, ТПП-3,0.</t>
  </si>
  <si>
    <t>Установить скидку дилерам и оптовикам в размере 15% на Элабит-25.</t>
  </si>
  <si>
    <t>Эластоизол-Бизнес;</t>
  </si>
  <si>
    <t>Установить скидку дилерам и оптовикам в размере 25% на Мостоизол, Фольгоизол, Эластоизол-Акустик, Эластоизол-Премиум,</t>
  </si>
  <si>
    <t>2,1**</t>
  </si>
  <si>
    <t>Холст</t>
  </si>
  <si>
    <t>ХПП</t>
  </si>
  <si>
    <t>Гидроизол</t>
  </si>
  <si>
    <t>ком/ткань</t>
  </si>
  <si>
    <t>ТПП</t>
  </si>
  <si>
    <t>ТКП</t>
  </si>
  <si>
    <t>холст</t>
  </si>
  <si>
    <t>ХКП</t>
  </si>
  <si>
    <t xml:space="preserve">Гидроизол </t>
  </si>
  <si>
    <t>полиэстер</t>
  </si>
  <si>
    <t>ЭКП</t>
  </si>
  <si>
    <t>ЭПП</t>
  </si>
  <si>
    <t>Гидростеклоизол</t>
  </si>
  <si>
    <t>Стекломаст</t>
  </si>
  <si>
    <t xml:space="preserve">  5,0С</t>
  </si>
  <si>
    <t>кар/ткань</t>
  </si>
  <si>
    <t>Эластоизол -  БИЗНЕС</t>
  </si>
  <si>
    <t>ХФП</t>
  </si>
  <si>
    <t>ФольгоИзол</t>
  </si>
  <si>
    <t>ЭМП</t>
  </si>
  <si>
    <t>МостоИзол</t>
  </si>
  <si>
    <t>Элабит-15</t>
  </si>
  <si>
    <t>Элабит-25</t>
  </si>
  <si>
    <t>Заказные позиции</t>
  </si>
  <si>
    <t>ХПН</t>
  </si>
  <si>
    <t>Эластоизол-Акустик</t>
  </si>
  <si>
    <t>3,2**</t>
  </si>
  <si>
    <t>Гидробарьер</t>
  </si>
  <si>
    <t>Эластоизол - ОПТИМ</t>
  </si>
  <si>
    <t>Эластоизол - СТАНДАРТ</t>
  </si>
  <si>
    <t>Эластоизол - ПРОФ</t>
  </si>
  <si>
    <t xml:space="preserve"> 5,0С</t>
  </si>
  <si>
    <t>4,5С</t>
  </si>
  <si>
    <t>4,5 С</t>
  </si>
  <si>
    <t>5,0-4,2*С</t>
  </si>
  <si>
    <t xml:space="preserve"> 4,6 -4,0*</t>
  </si>
  <si>
    <t xml:space="preserve">ТКП </t>
  </si>
  <si>
    <t>Эластоизол - ПРЕМИУМ</t>
  </si>
  <si>
    <t>Roofshield membran</t>
  </si>
  <si>
    <t>от 500 рулонов</t>
  </si>
  <si>
    <t>до 500 рулонов</t>
  </si>
  <si>
    <t>рулон</t>
  </si>
  <si>
    <t>кв.м.</t>
  </si>
  <si>
    <t>Цена без НДС, рублей</t>
  </si>
  <si>
    <t>Цена с НДС, рублей</t>
  </si>
  <si>
    <t>№</t>
  </si>
  <si>
    <t>Кол-во рулонов на поддоне</t>
  </si>
  <si>
    <t>Метраж рулона</t>
  </si>
  <si>
    <t>Тепло-ть</t>
  </si>
  <si>
    <t>Гибкость</t>
  </si>
  <si>
    <t>Цена с НДС 20% со скидкой, рублей</t>
  </si>
  <si>
    <t>Цена без НДС со скидкой, рублей</t>
  </si>
  <si>
    <t>Вес, толщ* 1м2</t>
  </si>
  <si>
    <t>основа</t>
  </si>
  <si>
    <t>маркировка</t>
  </si>
  <si>
    <t>П</t>
  </si>
  <si>
    <t>Торговая марка</t>
  </si>
  <si>
    <t>ПРАЙС-ЛИСТ Гидроизоляция КРЗ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</si>
</sst>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6"/>
      <name val="Arial"/>
      <family val="2"/>
      <charset val="204"/>
    </font>
    <font>
      <i/>
      <sz val="16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2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26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3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indent="1"/>
    </xf>
    <xf numFmtId="0" fontId="7" fillId="0" borderId="0" xfId="1" applyFont="1"/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2" fontId="12" fillId="0" borderId="7" xfId="1" applyNumberFormat="1" applyFont="1" applyBorder="1" applyAlignment="1">
      <alignment horizontal="center" vertical="center" wrapText="1"/>
    </xf>
    <xf numFmtId="2" fontId="13" fillId="0" borderId="8" xfId="1" applyNumberFormat="1" applyFont="1" applyBorder="1" applyAlignment="1">
      <alignment horizontal="center" vertical="center" wrapText="1"/>
    </xf>
    <xf numFmtId="2" fontId="12" fillId="0" borderId="9" xfId="1" applyNumberFormat="1" applyFont="1" applyBorder="1" applyAlignment="1">
      <alignment horizontal="center" vertical="center" wrapText="1"/>
    </xf>
    <xf numFmtId="2" fontId="12" fillId="0" borderId="8" xfId="1" applyNumberFormat="1" applyFont="1" applyBorder="1" applyAlignment="1">
      <alignment horizontal="center" vertical="center" wrapText="1"/>
    </xf>
    <xf numFmtId="2" fontId="13" fillId="0" borderId="10" xfId="1" applyNumberFormat="1" applyFont="1" applyBorder="1" applyAlignment="1">
      <alignment horizontal="center" vertical="center" wrapText="1"/>
    </xf>
    <xf numFmtId="2" fontId="13" fillId="0" borderId="11" xfId="1" applyNumberFormat="1" applyFont="1" applyBorder="1" applyAlignment="1">
      <alignment horizontal="center" vertical="center" wrapText="1"/>
    </xf>
    <xf numFmtId="2" fontId="13" fillId="0" borderId="7" xfId="1" applyNumberFormat="1" applyFont="1" applyBorder="1" applyAlignment="1">
      <alignment horizontal="center" vertical="center" wrapText="1"/>
    </xf>
    <xf numFmtId="164" fontId="11" fillId="0" borderId="4" xfId="1" applyNumberFormat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2" fontId="12" fillId="0" borderId="16" xfId="1" applyNumberFormat="1" applyFont="1" applyBorder="1" applyAlignment="1">
      <alignment horizontal="center" vertical="center" wrapText="1"/>
    </xf>
    <xf numFmtId="2" fontId="13" fillId="0" borderId="17" xfId="1" applyNumberFormat="1" applyFont="1" applyBorder="1" applyAlignment="1">
      <alignment horizontal="center" vertical="center" wrapText="1"/>
    </xf>
    <xf numFmtId="2" fontId="12" fillId="0" borderId="18" xfId="1" applyNumberFormat="1" applyFont="1" applyBorder="1" applyAlignment="1">
      <alignment horizontal="center" vertical="center" wrapText="1"/>
    </xf>
    <xf numFmtId="2" fontId="12" fillId="0" borderId="17" xfId="1" applyNumberFormat="1" applyFont="1" applyBorder="1" applyAlignment="1">
      <alignment horizontal="center" vertical="center" wrapText="1"/>
    </xf>
    <xf numFmtId="2" fontId="13" fillId="0" borderId="19" xfId="1" applyNumberFormat="1" applyFont="1" applyBorder="1" applyAlignment="1">
      <alignment horizontal="center" vertical="center" wrapText="1"/>
    </xf>
    <xf numFmtId="2" fontId="13" fillId="0" borderId="20" xfId="1" applyNumberFormat="1" applyFont="1" applyBorder="1" applyAlignment="1">
      <alignment horizontal="center" vertical="center" wrapText="1"/>
    </xf>
    <xf numFmtId="2" fontId="13" fillId="0" borderId="16" xfId="1" applyNumberFormat="1" applyFont="1" applyBorder="1" applyAlignment="1">
      <alignment horizontal="center" vertical="center" wrapText="1"/>
    </xf>
    <xf numFmtId="164" fontId="11" fillId="0" borderId="15" xfId="1" applyNumberFormat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2" fontId="12" fillId="0" borderId="24" xfId="1" applyNumberFormat="1" applyFont="1" applyBorder="1" applyAlignment="1">
      <alignment horizontal="center" vertical="center" wrapText="1"/>
    </xf>
    <xf numFmtId="2" fontId="13" fillId="0" borderId="25" xfId="1" applyNumberFormat="1" applyFont="1" applyBorder="1" applyAlignment="1">
      <alignment horizontal="center" vertical="center" wrapText="1"/>
    </xf>
    <xf numFmtId="2" fontId="12" fillId="0" borderId="26" xfId="1" applyNumberFormat="1" applyFont="1" applyBorder="1" applyAlignment="1">
      <alignment horizontal="center" vertical="center" wrapText="1"/>
    </xf>
    <xf numFmtId="2" fontId="12" fillId="0" borderId="25" xfId="1" applyNumberFormat="1" applyFont="1" applyBorder="1" applyAlignment="1">
      <alignment horizontal="center" vertical="center" wrapText="1"/>
    </xf>
    <xf numFmtId="2" fontId="12" fillId="0" borderId="27" xfId="1" applyNumberFormat="1" applyFont="1" applyBorder="1" applyAlignment="1">
      <alignment horizontal="center" vertical="center" wrapText="1"/>
    </xf>
    <xf numFmtId="2" fontId="13" fillId="0" borderId="28" xfId="1" applyNumberFormat="1" applyFont="1" applyBorder="1" applyAlignment="1">
      <alignment horizontal="center" vertical="center" wrapText="1"/>
    </xf>
    <xf numFmtId="2" fontId="13" fillId="0" borderId="29" xfId="1" applyNumberFormat="1" applyFont="1" applyBorder="1" applyAlignment="1">
      <alignment horizontal="center" vertical="center" wrapText="1"/>
    </xf>
    <xf numFmtId="2" fontId="13" fillId="0" borderId="30" xfId="1" applyNumberFormat="1" applyFont="1" applyBorder="1" applyAlignment="1">
      <alignment horizontal="center" vertical="center" wrapText="1"/>
    </xf>
    <xf numFmtId="2" fontId="13" fillId="0" borderId="31" xfId="1" applyNumberFormat="1" applyFont="1" applyBorder="1" applyAlignment="1">
      <alignment horizontal="center" vertical="center" wrapText="1"/>
    </xf>
    <xf numFmtId="164" fontId="11" fillId="0" borderId="23" xfId="1" applyNumberFormat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2" fontId="12" fillId="0" borderId="35" xfId="1" applyNumberFormat="1" applyFont="1" applyBorder="1" applyAlignment="1">
      <alignment horizontal="center" vertical="center" wrapText="1"/>
    </xf>
    <xf numFmtId="2" fontId="13" fillId="0" borderId="36" xfId="1" applyNumberFormat="1" applyFont="1" applyBorder="1" applyAlignment="1">
      <alignment horizontal="center" vertical="center" wrapText="1"/>
    </xf>
    <xf numFmtId="2" fontId="12" fillId="0" borderId="37" xfId="1" applyNumberFormat="1" applyFont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2" fontId="12" fillId="0" borderId="30" xfId="1" applyNumberFormat="1" applyFont="1" applyBorder="1" applyAlignment="1">
      <alignment horizontal="center" vertical="center" wrapText="1"/>
    </xf>
    <xf numFmtId="2" fontId="13" fillId="0" borderId="41" xfId="1" applyNumberFormat="1" applyFont="1" applyBorder="1" applyAlignment="1">
      <alignment horizontal="center" vertical="center" wrapText="1"/>
    </xf>
    <xf numFmtId="2" fontId="13" fillId="0" borderId="42" xfId="1" applyNumberFormat="1" applyFont="1" applyBorder="1" applyAlignment="1">
      <alignment horizontal="center" vertical="center" wrapText="1"/>
    </xf>
    <xf numFmtId="2" fontId="13" fillId="0" borderId="24" xfId="1" applyNumberFormat="1" applyFont="1" applyBorder="1" applyAlignment="1">
      <alignment horizontal="center" vertical="center" wrapText="1"/>
    </xf>
    <xf numFmtId="164" fontId="11" fillId="0" borderId="40" xfId="1" applyNumberFormat="1" applyFont="1" applyBorder="1" applyAlignment="1">
      <alignment horizontal="center" vertical="center" wrapText="1"/>
    </xf>
    <xf numFmtId="0" fontId="11" fillId="0" borderId="43" xfId="1" applyFont="1" applyBorder="1" applyAlignment="1">
      <alignment horizontal="center" vertical="center" wrapText="1"/>
    </xf>
    <xf numFmtId="0" fontId="11" fillId="0" borderId="40" xfId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45" xfId="1" applyFont="1" applyBorder="1" applyAlignment="1">
      <alignment horizontal="center" vertical="center" wrapText="1"/>
    </xf>
    <xf numFmtId="2" fontId="13" fillId="0" borderId="47" xfId="1" applyNumberFormat="1" applyFont="1" applyBorder="1" applyAlignment="1">
      <alignment horizontal="center" vertical="center" wrapText="1"/>
    </xf>
    <xf numFmtId="2" fontId="13" fillId="0" borderId="48" xfId="1" applyNumberFormat="1" applyFont="1" applyBorder="1" applyAlignment="1">
      <alignment horizontal="center" vertical="center" wrapText="1"/>
    </xf>
    <xf numFmtId="2" fontId="13" fillId="0" borderId="35" xfId="1" applyNumberFormat="1" applyFont="1" applyBorder="1" applyAlignment="1">
      <alignment horizontal="center" vertical="center" wrapText="1"/>
    </xf>
    <xf numFmtId="164" fontId="11" fillId="0" borderId="45" xfId="1" applyNumberFormat="1" applyFont="1" applyBorder="1" applyAlignment="1">
      <alignment horizontal="center" vertical="center" wrapText="1"/>
    </xf>
    <xf numFmtId="0" fontId="11" fillId="0" borderId="49" xfId="1" applyFont="1" applyBorder="1" applyAlignment="1">
      <alignment horizontal="center" vertical="center" wrapText="1"/>
    </xf>
    <xf numFmtId="0" fontId="11" fillId="0" borderId="45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8" fillId="0" borderId="46" xfId="1" applyFont="1" applyBorder="1" applyAlignment="1">
      <alignment horizontal="center" vertical="center" wrapText="1"/>
    </xf>
    <xf numFmtId="0" fontId="8" fillId="0" borderId="5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46" xfId="1" applyFont="1" applyBorder="1" applyAlignment="1">
      <alignment horizontal="center" vertical="center" wrapText="1"/>
    </xf>
    <xf numFmtId="2" fontId="12" fillId="0" borderId="52" xfId="1" applyNumberFormat="1" applyFont="1" applyBorder="1" applyAlignment="1">
      <alignment horizontal="center" vertical="center" wrapText="1"/>
    </xf>
    <xf numFmtId="2" fontId="13" fillId="0" borderId="50" xfId="1" applyNumberFormat="1" applyFont="1" applyBorder="1" applyAlignment="1">
      <alignment horizontal="center" vertical="center" wrapText="1"/>
    </xf>
    <xf numFmtId="2" fontId="12" fillId="0" borderId="54" xfId="1" applyNumberFormat="1" applyFont="1" applyBorder="1" applyAlignment="1">
      <alignment horizontal="center" vertical="center" wrapText="1"/>
    </xf>
    <xf numFmtId="2" fontId="13" fillId="0" borderId="55" xfId="1" applyNumberFormat="1" applyFont="1" applyBorder="1" applyAlignment="1">
      <alignment horizontal="center" vertical="center" wrapText="1"/>
    </xf>
    <xf numFmtId="2" fontId="13" fillId="0" borderId="54" xfId="1" applyNumberFormat="1" applyFont="1" applyBorder="1" applyAlignment="1">
      <alignment horizontal="center" vertical="center" wrapText="1"/>
    </xf>
    <xf numFmtId="2" fontId="13" fillId="0" borderId="52" xfId="1" applyNumberFormat="1" applyFont="1" applyBorder="1" applyAlignment="1">
      <alignment horizontal="center" vertical="center" wrapText="1"/>
    </xf>
    <xf numFmtId="164" fontId="11" fillId="0" borderId="51" xfId="1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51" xfId="1" applyFont="1" applyBorder="1" applyAlignment="1">
      <alignment horizontal="center" vertical="center" wrapText="1"/>
    </xf>
    <xf numFmtId="0" fontId="8" fillId="0" borderId="53" xfId="1" applyFont="1" applyBorder="1" applyAlignment="1">
      <alignment horizontal="center" vertical="center" wrapText="1"/>
    </xf>
    <xf numFmtId="0" fontId="12" fillId="0" borderId="5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2" fontId="12" fillId="0" borderId="10" xfId="1" applyNumberFormat="1" applyFont="1" applyBorder="1" applyAlignment="1">
      <alignment horizontal="center" vertical="center" wrapText="1"/>
    </xf>
    <xf numFmtId="0" fontId="11" fillId="0" borderId="57" xfId="1" applyFont="1" applyBorder="1" applyAlignment="1">
      <alignment horizontal="center" vertical="center" wrapText="1"/>
    </xf>
    <xf numFmtId="0" fontId="1" fillId="0" borderId="9" xfId="1" applyBorder="1" applyAlignment="1">
      <alignment vertical="center" wrapText="1"/>
    </xf>
    <xf numFmtId="0" fontId="8" fillId="0" borderId="43" xfId="1" applyFont="1" applyBorder="1" applyAlignment="1">
      <alignment horizontal="center" vertical="center" wrapText="1"/>
    </xf>
    <xf numFmtId="0" fontId="11" fillId="0" borderId="58" xfId="1" applyFont="1" applyBorder="1" applyAlignment="1">
      <alignment horizontal="center" vertical="center" wrapText="1"/>
    </xf>
    <xf numFmtId="0" fontId="1" fillId="0" borderId="26" xfId="1" applyBorder="1" applyAlignment="1">
      <alignment vertical="center" wrapText="1"/>
    </xf>
    <xf numFmtId="2" fontId="12" fillId="0" borderId="36" xfId="1" applyNumberFormat="1" applyFont="1" applyBorder="1" applyAlignment="1">
      <alignment horizontal="center" vertical="center" wrapText="1"/>
    </xf>
    <xf numFmtId="2" fontId="13" fillId="0" borderId="37" xfId="1" applyNumberFormat="1" applyFont="1" applyBorder="1" applyAlignment="1">
      <alignment horizontal="center" vertical="center" wrapText="1"/>
    </xf>
    <xf numFmtId="2" fontId="12" fillId="0" borderId="31" xfId="1" applyNumberFormat="1" applyFont="1" applyBorder="1" applyAlignment="1">
      <alignment horizontal="center" vertical="center" wrapText="1"/>
    </xf>
    <xf numFmtId="2" fontId="13" fillId="0" borderId="27" xfId="1" applyNumberFormat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8" fillId="0" borderId="56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2" fontId="12" fillId="0" borderId="59" xfId="1" applyNumberFormat="1" applyFont="1" applyBorder="1" applyAlignment="1">
      <alignment horizontal="center" vertical="center" wrapText="1"/>
    </xf>
    <xf numFmtId="2" fontId="13" fillId="0" borderId="38" xfId="1" applyNumberFormat="1" applyFont="1" applyBorder="1" applyAlignment="1">
      <alignment horizontal="center" vertical="center" wrapText="1"/>
    </xf>
    <xf numFmtId="2" fontId="12" fillId="0" borderId="60" xfId="1" applyNumberFormat="1" applyFont="1" applyBorder="1" applyAlignment="1">
      <alignment horizontal="center" vertical="center" wrapText="1"/>
    </xf>
    <xf numFmtId="2" fontId="12" fillId="0" borderId="38" xfId="1" applyNumberFormat="1" applyFont="1" applyBorder="1" applyAlignment="1">
      <alignment horizontal="center" vertical="center" wrapText="1"/>
    </xf>
    <xf numFmtId="2" fontId="13" fillId="0" borderId="61" xfId="1" applyNumberFormat="1" applyFont="1" applyBorder="1" applyAlignment="1">
      <alignment horizontal="center" vertical="center" wrapText="1"/>
    </xf>
    <xf numFmtId="2" fontId="13" fillId="0" borderId="59" xfId="1" applyNumberFormat="1" applyFont="1" applyBorder="1" applyAlignment="1">
      <alignment horizontal="center" vertical="center" wrapText="1"/>
    </xf>
    <xf numFmtId="164" fontId="11" fillId="0" borderId="56" xfId="1" applyNumberFormat="1" applyFont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0" fontId="11" fillId="0" borderId="56" xfId="1" applyFont="1" applyBorder="1" applyAlignment="1">
      <alignment horizontal="center" vertical="center" wrapText="1"/>
    </xf>
    <xf numFmtId="0" fontId="8" fillId="0" borderId="60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2" fontId="13" fillId="0" borderId="18" xfId="1" applyNumberFormat="1" applyFont="1" applyBorder="1" applyAlignment="1">
      <alignment horizontal="center" vertical="center" wrapText="1"/>
    </xf>
    <xf numFmtId="2" fontId="13" fillId="0" borderId="9" xfId="1" applyNumberFormat="1" applyFont="1" applyBorder="1" applyAlignment="1">
      <alignment horizontal="center" vertical="center" wrapText="1"/>
    </xf>
    <xf numFmtId="0" fontId="11" fillId="0" borderId="60" xfId="1" applyFont="1" applyBorder="1" applyAlignment="1">
      <alignment horizontal="center" vertical="center" wrapText="1"/>
    </xf>
    <xf numFmtId="0" fontId="8" fillId="0" borderId="62" xfId="1" applyFont="1" applyBorder="1" applyAlignment="1">
      <alignment horizontal="center" vertical="center" wrapText="1"/>
    </xf>
    <xf numFmtId="0" fontId="1" fillId="3" borderId="0" xfId="1" applyFill="1"/>
    <xf numFmtId="0" fontId="8" fillId="3" borderId="45" xfId="1" applyFont="1" applyFill="1" applyBorder="1" applyAlignment="1">
      <alignment horizontal="center" vertical="center" wrapText="1"/>
    </xf>
    <xf numFmtId="0" fontId="8" fillId="3" borderId="49" xfId="1" applyFont="1" applyFill="1" applyBorder="1" applyAlignment="1">
      <alignment horizontal="center" vertical="center" wrapText="1"/>
    </xf>
    <xf numFmtId="0" fontId="1" fillId="3" borderId="45" xfId="1" applyFill="1" applyBorder="1" applyAlignment="1">
      <alignment vertical="top" wrapText="1"/>
    </xf>
    <xf numFmtId="0" fontId="1" fillId="3" borderId="49" xfId="1" applyFill="1" applyBorder="1" applyAlignment="1">
      <alignment vertical="top" wrapText="1"/>
    </xf>
    <xf numFmtId="2" fontId="13" fillId="3" borderId="35" xfId="1" applyNumberFormat="1" applyFont="1" applyFill="1" applyBorder="1" applyAlignment="1">
      <alignment horizontal="center" vertical="center" wrapText="1"/>
    </xf>
    <xf numFmtId="2" fontId="13" fillId="3" borderId="37" xfId="1" applyNumberFormat="1" applyFont="1" applyFill="1" applyBorder="1" applyAlignment="1">
      <alignment horizontal="center" vertical="center" wrapText="1"/>
    </xf>
    <xf numFmtId="2" fontId="13" fillId="3" borderId="36" xfId="1" applyNumberFormat="1" applyFont="1" applyFill="1" applyBorder="1" applyAlignment="1">
      <alignment horizontal="center" vertical="center" wrapText="1"/>
    </xf>
    <xf numFmtId="2" fontId="13" fillId="3" borderId="47" xfId="1" applyNumberFormat="1" applyFont="1" applyFill="1" applyBorder="1" applyAlignment="1">
      <alignment horizontal="center" vertical="center" wrapText="1"/>
    </xf>
    <xf numFmtId="164" fontId="11" fillId="3" borderId="45" xfId="1" applyNumberFormat="1" applyFont="1" applyFill="1" applyBorder="1" applyAlignment="1">
      <alignment horizontal="center" vertical="center" wrapText="1"/>
    </xf>
    <xf numFmtId="0" fontId="11" fillId="3" borderId="37" xfId="1" applyFont="1" applyFill="1" applyBorder="1" applyAlignment="1">
      <alignment horizontal="center" vertical="center" wrapText="1"/>
    </xf>
    <xf numFmtId="0" fontId="8" fillId="3" borderId="48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3" borderId="21" xfId="1" applyFont="1" applyFill="1" applyBorder="1" applyAlignment="1">
      <alignment horizontal="center" vertical="center" wrapText="1"/>
    </xf>
    <xf numFmtId="0" fontId="1" fillId="3" borderId="15" xfId="1" applyFill="1" applyBorder="1" applyAlignment="1">
      <alignment vertical="top" wrapText="1"/>
    </xf>
    <xf numFmtId="0" fontId="1" fillId="3" borderId="21" xfId="1" applyFill="1" applyBorder="1" applyAlignment="1">
      <alignment vertical="top" wrapText="1"/>
    </xf>
    <xf numFmtId="2" fontId="13" fillId="3" borderId="16" xfId="1" applyNumberFormat="1" applyFont="1" applyFill="1" applyBorder="1" applyAlignment="1">
      <alignment horizontal="center" vertical="center" wrapText="1"/>
    </xf>
    <xf numFmtId="2" fontId="13" fillId="3" borderId="18" xfId="1" applyNumberFormat="1" applyFont="1" applyFill="1" applyBorder="1" applyAlignment="1">
      <alignment horizontal="center" vertical="center" wrapText="1"/>
    </xf>
    <xf numFmtId="2" fontId="13" fillId="3" borderId="17" xfId="1" applyNumberFormat="1" applyFont="1" applyFill="1" applyBorder="1" applyAlignment="1">
      <alignment horizontal="center" vertical="center" wrapText="1"/>
    </xf>
    <xf numFmtId="2" fontId="13" fillId="3" borderId="19" xfId="1" applyNumberFormat="1" applyFont="1" applyFill="1" applyBorder="1" applyAlignment="1">
      <alignment horizontal="center" vertical="center" wrapText="1"/>
    </xf>
    <xf numFmtId="164" fontId="11" fillId="3" borderId="15" xfId="1" applyNumberFormat="1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8" fillId="3" borderId="23" xfId="1" applyFont="1" applyFill="1" applyBorder="1" applyAlignment="1">
      <alignment horizontal="center" vertical="center" wrapText="1"/>
    </xf>
    <xf numFmtId="0" fontId="8" fillId="3" borderId="32" xfId="1" applyFont="1" applyFill="1" applyBorder="1" applyAlignment="1">
      <alignment horizontal="center" vertical="center" wrapText="1"/>
    </xf>
    <xf numFmtId="0" fontId="9" fillId="3" borderId="32" xfId="1" applyFont="1" applyFill="1" applyBorder="1" applyAlignment="1">
      <alignment horizontal="center" vertical="center" wrapText="1"/>
    </xf>
    <xf numFmtId="2" fontId="13" fillId="3" borderId="27" xfId="1" applyNumberFormat="1" applyFont="1" applyFill="1" applyBorder="1" applyAlignment="1">
      <alignment horizontal="center" vertical="center" wrapText="1"/>
    </xf>
    <xf numFmtId="2" fontId="13" fillId="3" borderId="28" xfId="1" applyNumberFormat="1" applyFont="1" applyFill="1" applyBorder="1" applyAlignment="1">
      <alignment horizontal="center" vertical="center" wrapText="1"/>
    </xf>
    <xf numFmtId="164" fontId="11" fillId="3" borderId="23" xfId="1" applyNumberFormat="1" applyFont="1" applyFill="1" applyBorder="1" applyAlignment="1">
      <alignment horizontal="center" vertical="center" wrapText="1"/>
    </xf>
    <xf numFmtId="0" fontId="11" fillId="3" borderId="27" xfId="1" applyFont="1" applyFill="1" applyBorder="1" applyAlignment="1">
      <alignment horizontal="center" vertical="center" wrapText="1"/>
    </xf>
    <xf numFmtId="0" fontId="8" fillId="3" borderId="29" xfId="1" applyFont="1" applyFill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8" fillId="0" borderId="42" xfId="1" applyFont="1" applyBorder="1" applyAlignment="1">
      <alignment horizontal="center" vertical="center" wrapText="1"/>
    </xf>
    <xf numFmtId="0" fontId="8" fillId="0" borderId="49" xfId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 wrapText="1"/>
    </xf>
    <xf numFmtId="0" fontId="8" fillId="0" borderId="48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2" fontId="13" fillId="0" borderId="26" xfId="1" applyNumberFormat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164" fontId="11" fillId="0" borderId="15" xfId="1" applyNumberFormat="1" applyFont="1" applyBorder="1" applyAlignment="1">
      <alignment vertical="center" wrapText="1"/>
    </xf>
    <xf numFmtId="0" fontId="16" fillId="0" borderId="45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1" fillId="0" borderId="21" xfId="1" applyFont="1" applyBorder="1" applyAlignment="1">
      <alignment wrapText="1"/>
    </xf>
    <xf numFmtId="0" fontId="17" fillId="0" borderId="18" xfId="1" applyFont="1" applyBorder="1" applyAlignment="1">
      <alignment horizontal="center" vertical="center" wrapText="1"/>
    </xf>
    <xf numFmtId="0" fontId="1" fillId="0" borderId="20" xfId="1" applyFont="1" applyBorder="1" applyAlignment="1">
      <alignment vertical="top" wrapText="1"/>
    </xf>
    <xf numFmtId="0" fontId="17" fillId="0" borderId="19" xfId="1" applyFont="1" applyBorder="1" applyAlignment="1">
      <alignment horizontal="center" vertical="center" wrapText="1"/>
    </xf>
    <xf numFmtId="0" fontId="17" fillId="0" borderId="20" xfId="1" applyFont="1" applyBorder="1" applyAlignment="1">
      <alignment horizontal="center" vertical="center" wrapText="1"/>
    </xf>
    <xf numFmtId="0" fontId="17" fillId="0" borderId="42" xfId="1" applyFont="1" applyBorder="1" applyAlignment="1">
      <alignment horizontal="center" vertical="center" wrapText="1"/>
    </xf>
    <xf numFmtId="0" fontId="19" fillId="0" borderId="0" xfId="1" applyFont="1"/>
    <xf numFmtId="0" fontId="20" fillId="0" borderId="0" xfId="1" applyFont="1"/>
    <xf numFmtId="0" fontId="6" fillId="0" borderId="0" xfId="1" applyFont="1" applyBorder="1" applyAlignment="1">
      <alignment horizontal="left" vertical="center" wrapText="1"/>
    </xf>
    <xf numFmtId="0" fontId="22" fillId="4" borderId="38" xfId="1" applyFont="1" applyFill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0" fontId="12" fillId="0" borderId="50" xfId="1" applyFont="1" applyBorder="1" applyAlignment="1">
      <alignment horizontal="center" vertical="center" wrapText="1"/>
    </xf>
    <xf numFmtId="0" fontId="9" fillId="0" borderId="46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34" xfId="1" applyFont="1" applyBorder="1" applyAlignment="1">
      <alignment horizontal="center" vertical="center" wrapText="1"/>
    </xf>
    <xf numFmtId="0" fontId="12" fillId="3" borderId="51" xfId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8" fillId="0" borderId="56" xfId="1" applyFont="1" applyBorder="1" applyAlignment="1">
      <alignment horizontal="center" vertical="center" wrapText="1"/>
    </xf>
    <xf numFmtId="164" fontId="11" fillId="0" borderId="56" xfId="1" applyNumberFormat="1" applyFont="1" applyBorder="1" applyAlignment="1">
      <alignment horizontal="center" vertical="center" wrapText="1"/>
    </xf>
    <xf numFmtId="2" fontId="13" fillId="0" borderId="40" xfId="1" applyNumberFormat="1" applyFont="1" applyBorder="1" applyAlignment="1">
      <alignment horizontal="center" vertical="center" wrapText="1"/>
    </xf>
    <xf numFmtId="0" fontId="14" fillId="0" borderId="34" xfId="1" applyFont="1" applyBorder="1" applyAlignment="1">
      <alignment horizontal="center" vertical="center" wrapText="1"/>
    </xf>
    <xf numFmtId="0" fontId="12" fillId="0" borderId="56" xfId="1" applyFont="1" applyBorder="1" applyAlignment="1">
      <alignment horizontal="center" vertical="center" wrapText="1"/>
    </xf>
    <xf numFmtId="0" fontId="12" fillId="0" borderId="51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51" xfId="1" applyFont="1" applyBorder="1" applyAlignment="1">
      <alignment horizontal="center" vertical="center" wrapText="1"/>
    </xf>
    <xf numFmtId="0" fontId="22" fillId="4" borderId="51" xfId="1" applyFont="1" applyFill="1" applyBorder="1" applyAlignment="1">
      <alignment horizontal="center" vertical="center" wrapText="1"/>
    </xf>
    <xf numFmtId="0" fontId="17" fillId="0" borderId="36" xfId="1" applyFont="1" applyBorder="1" applyAlignment="1">
      <alignment horizontal="center" vertical="center" wrapText="1"/>
    </xf>
    <xf numFmtId="0" fontId="17" fillId="0" borderId="35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center" vertical="center" wrapText="1"/>
    </xf>
    <xf numFmtId="0" fontId="8" fillId="0" borderId="37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17" fillId="0" borderId="40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" fillId="0" borderId="65" xfId="1" applyFont="1" applyBorder="1" applyAlignment="1">
      <alignment horizontal="center" vertical="center" wrapText="1"/>
    </xf>
    <xf numFmtId="0" fontId="1" fillId="0" borderId="66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40" xfId="1" applyFont="1" applyBorder="1" applyAlignment="1">
      <alignment horizontal="center" vertical="center" wrapText="1"/>
    </xf>
    <xf numFmtId="0" fontId="17" fillId="0" borderId="43" xfId="1" applyFont="1" applyBorder="1" applyAlignment="1">
      <alignment horizontal="center" vertical="center" wrapText="1"/>
    </xf>
    <xf numFmtId="0" fontId="17" fillId="0" borderId="41" xfId="1" applyFont="1" applyBorder="1" applyAlignment="1">
      <alignment horizontal="center" vertical="center" wrapText="1"/>
    </xf>
    <xf numFmtId="0" fontId="17" fillId="0" borderId="48" xfId="1" applyFont="1" applyBorder="1" applyAlignment="1">
      <alignment horizontal="center" vertical="center" wrapText="1"/>
    </xf>
    <xf numFmtId="0" fontId="17" fillId="0" borderId="54" xfId="1" applyFont="1" applyBorder="1" applyAlignment="1">
      <alignment horizontal="center" vertical="center" wrapText="1"/>
    </xf>
    <xf numFmtId="0" fontId="17" fillId="0" borderId="64" xfId="1" applyFont="1" applyBorder="1" applyAlignment="1">
      <alignment horizontal="center" vertical="center" wrapText="1"/>
    </xf>
    <xf numFmtId="0" fontId="17" fillId="0" borderId="52" xfId="1" applyFont="1" applyBorder="1" applyAlignment="1">
      <alignment horizontal="center" vertical="center" wrapText="1"/>
    </xf>
    <xf numFmtId="0" fontId="17" fillId="0" borderId="63" xfId="1" applyFont="1" applyBorder="1" applyAlignment="1">
      <alignment horizontal="center" vertical="center" wrapText="1"/>
    </xf>
    <xf numFmtId="0" fontId="13" fillId="4" borderId="56" xfId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OO%20TC/Desktop/&#1055;&#1056;&#1040;&#1049;&#1057;&#1067;%20&#1047;&#1040;&#1042;&#1054;&#1044;/&#1057;&#1087;&#1077;&#1094;&#1080;&#1092;&#1080;&#1082;&#1072;&#1094;&#1080;&#1103;%20&#1089;&#1090;&#1077;&#1082;&#1083;&#1086;%2001.01.19%20-%20&#1082;&#1086;&#1087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.06.18"/>
      <sheetName val="10% "/>
      <sheetName val="8%"/>
      <sheetName val="11%"/>
      <sheetName val="9%"/>
      <sheetName val="13%"/>
      <sheetName val="12%"/>
    </sheetNames>
    <sheetDataSet>
      <sheetData sheetId="0">
        <row r="15">
          <cell r="K15">
            <v>115.88</v>
          </cell>
        </row>
        <row r="16">
          <cell r="K16">
            <v>131.35</v>
          </cell>
        </row>
        <row r="17">
          <cell r="K17">
            <v>141.94999999999999</v>
          </cell>
        </row>
        <row r="18">
          <cell r="K18">
            <v>139.66</v>
          </cell>
        </row>
        <row r="19">
          <cell r="K19">
            <v>161.94999999999999</v>
          </cell>
        </row>
        <row r="20">
          <cell r="K20">
            <v>166.51</v>
          </cell>
        </row>
        <row r="21">
          <cell r="K21">
            <v>95.45</v>
          </cell>
        </row>
        <row r="22">
          <cell r="K22">
            <v>105.53</v>
          </cell>
        </row>
        <row r="23">
          <cell r="K23">
            <v>106.15</v>
          </cell>
        </row>
        <row r="24">
          <cell r="K24">
            <v>121.92</v>
          </cell>
        </row>
        <row r="25">
          <cell r="K25">
            <v>116.12</v>
          </cell>
        </row>
        <row r="26">
          <cell r="K26">
            <v>126.42</v>
          </cell>
        </row>
        <row r="27">
          <cell r="K27">
            <v>124.58</v>
          </cell>
        </row>
        <row r="28">
          <cell r="K28">
            <v>135.21</v>
          </cell>
        </row>
        <row r="29">
          <cell r="K29">
            <v>68.53</v>
          </cell>
        </row>
        <row r="30">
          <cell r="K30">
            <v>69.42</v>
          </cell>
        </row>
        <row r="31">
          <cell r="K31">
            <v>82.27</v>
          </cell>
        </row>
        <row r="32">
          <cell r="K32">
            <v>82.51</v>
          </cell>
        </row>
        <row r="33">
          <cell r="K33">
            <v>88.85</v>
          </cell>
        </row>
        <row r="34">
          <cell r="K34">
            <v>90.19</v>
          </cell>
        </row>
        <row r="35">
          <cell r="K35">
            <v>95.44</v>
          </cell>
        </row>
        <row r="36">
          <cell r="K36">
            <v>98.33</v>
          </cell>
        </row>
        <row r="37">
          <cell r="K37">
            <v>103.24</v>
          </cell>
        </row>
        <row r="38">
          <cell r="K38">
            <v>107.08</v>
          </cell>
        </row>
        <row r="39">
          <cell r="K39">
            <v>64.819999999999993</v>
          </cell>
        </row>
        <row r="40">
          <cell r="K40">
            <v>65.59</v>
          </cell>
        </row>
        <row r="41">
          <cell r="K41">
            <v>74.34</v>
          </cell>
        </row>
        <row r="42">
          <cell r="K42">
            <v>76.7</v>
          </cell>
        </row>
        <row r="43">
          <cell r="K43">
            <v>82.8</v>
          </cell>
        </row>
        <row r="44">
          <cell r="K44">
            <v>93.43</v>
          </cell>
        </row>
        <row r="45">
          <cell r="K45">
            <v>50.18</v>
          </cell>
        </row>
        <row r="46">
          <cell r="K46">
            <v>54.13</v>
          </cell>
        </row>
        <row r="47">
          <cell r="K47">
            <v>60.86</v>
          </cell>
        </row>
        <row r="48">
          <cell r="K48">
            <v>68.430000000000007</v>
          </cell>
        </row>
        <row r="49">
          <cell r="K49">
            <v>76.34</v>
          </cell>
        </row>
        <row r="50">
          <cell r="K50">
            <v>78.98</v>
          </cell>
        </row>
        <row r="51">
          <cell r="K51">
            <v>46.79</v>
          </cell>
        </row>
        <row r="52">
          <cell r="K52">
            <v>53.61</v>
          </cell>
        </row>
        <row r="53">
          <cell r="K53">
            <v>50.08</v>
          </cell>
        </row>
        <row r="54">
          <cell r="K54">
            <v>59.16</v>
          </cell>
        </row>
        <row r="55">
          <cell r="K55">
            <v>63.92</v>
          </cell>
        </row>
        <row r="56">
          <cell r="K56">
            <v>69.02</v>
          </cell>
        </row>
        <row r="57">
          <cell r="K57">
            <v>60.21</v>
          </cell>
        </row>
        <row r="58">
          <cell r="K58">
            <v>65.53</v>
          </cell>
        </row>
        <row r="59">
          <cell r="K59">
            <v>58.09</v>
          </cell>
        </row>
        <row r="60">
          <cell r="K60">
            <v>63.1</v>
          </cell>
        </row>
        <row r="61">
          <cell r="K61">
            <v>43.72</v>
          </cell>
        </row>
        <row r="62">
          <cell r="K62">
            <v>50.08</v>
          </cell>
        </row>
        <row r="63">
          <cell r="K63">
            <v>35.39</v>
          </cell>
        </row>
        <row r="64">
          <cell r="K64">
            <v>40.25</v>
          </cell>
        </row>
        <row r="65">
          <cell r="K65">
            <v>46.82</v>
          </cell>
        </row>
        <row r="66">
          <cell r="K66">
            <v>50.37</v>
          </cell>
        </row>
        <row r="71">
          <cell r="K71">
            <v>218.31</v>
          </cell>
        </row>
        <row r="73">
          <cell r="K73">
            <v>97.83</v>
          </cell>
        </row>
        <row r="74">
          <cell r="K74">
            <v>82.27</v>
          </cell>
        </row>
        <row r="75">
          <cell r="K75">
            <v>82.51</v>
          </cell>
        </row>
        <row r="76">
          <cell r="G76" t="str">
            <v>цена по запросу</v>
          </cell>
        </row>
        <row r="77">
          <cell r="K77">
            <v>223.33</v>
          </cell>
        </row>
        <row r="78">
          <cell r="K78">
            <v>227.12</v>
          </cell>
        </row>
        <row r="79">
          <cell r="K79">
            <v>100.07</v>
          </cell>
        </row>
        <row r="80">
          <cell r="K80">
            <v>113.95</v>
          </cell>
        </row>
        <row r="81">
          <cell r="K81">
            <v>113.95</v>
          </cell>
        </row>
        <row r="82">
          <cell r="K82">
            <v>129.82</v>
          </cell>
        </row>
        <row r="83">
          <cell r="K83">
            <v>109.27</v>
          </cell>
        </row>
        <row r="84">
          <cell r="K84">
            <v>120.48</v>
          </cell>
        </row>
        <row r="85">
          <cell r="K85">
            <v>69.73</v>
          </cell>
        </row>
        <row r="86">
          <cell r="K86">
            <v>72.86</v>
          </cell>
        </row>
        <row r="87">
          <cell r="K87">
            <v>72.75</v>
          </cell>
        </row>
        <row r="88">
          <cell r="K88">
            <v>79.97</v>
          </cell>
        </row>
        <row r="89">
          <cell r="K89">
            <v>43.72</v>
          </cell>
        </row>
        <row r="90">
          <cell r="K90">
            <v>50.08</v>
          </cell>
        </row>
        <row r="91">
          <cell r="K91">
            <v>54.95</v>
          </cell>
        </row>
        <row r="92">
          <cell r="K92">
            <v>61.08</v>
          </cell>
        </row>
        <row r="93">
          <cell r="K93">
            <v>57.93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1:IV111"/>
  <sheetViews>
    <sheetView tabSelected="1" topLeftCell="A46" zoomScale="75" zoomScaleNormal="75" workbookViewId="0">
      <selection activeCell="AB70" sqref="AB70"/>
    </sheetView>
  </sheetViews>
  <sheetFormatPr defaultColWidth="9.42578125" defaultRowHeight="15"/>
  <cols>
    <col min="1" max="1" width="9.42578125" style="1"/>
    <col min="2" max="2" width="35.140625" style="1" customWidth="1"/>
    <col min="3" max="3" width="0" style="1" hidden="1" customWidth="1"/>
    <col min="4" max="4" width="9.42578125" style="1"/>
    <col min="5" max="5" width="13.140625" style="1" customWidth="1"/>
    <col min="6" max="6" width="11.5703125" style="1" customWidth="1"/>
    <col min="7" max="14" width="0" hidden="1" customWidth="1"/>
    <col min="15" max="18" width="12.5703125" style="1" customWidth="1"/>
    <col min="19" max="16384" width="9.42578125" style="1"/>
  </cols>
  <sheetData>
    <row r="1" spans="2:256" ht="34.5" customHeight="1">
      <c r="B1" s="216" t="s">
        <v>68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256" ht="27" thickBot="1">
      <c r="B2" s="182"/>
      <c r="G2" s="1"/>
      <c r="H2" s="1"/>
      <c r="I2" s="181"/>
      <c r="J2" s="1"/>
      <c r="K2" s="1"/>
      <c r="L2" s="1"/>
      <c r="M2" s="1"/>
      <c r="N2" s="1"/>
      <c r="S2" s="217"/>
      <c r="T2" s="217"/>
      <c r="U2" s="217"/>
      <c r="V2" s="217"/>
    </row>
    <row r="3" spans="2:256" ht="15" customHeight="1" thickBot="1">
      <c r="B3" s="218" t="s">
        <v>67</v>
      </c>
      <c r="C3" s="180" t="s">
        <v>66</v>
      </c>
      <c r="D3" s="219" t="s">
        <v>65</v>
      </c>
      <c r="E3" s="218" t="s">
        <v>64</v>
      </c>
      <c r="F3" s="218" t="s">
        <v>63</v>
      </c>
      <c r="G3" s="1"/>
      <c r="H3" s="1"/>
      <c r="I3" s="1"/>
      <c r="J3" s="1"/>
      <c r="K3" s="1"/>
      <c r="L3" s="1"/>
      <c r="M3" s="1"/>
      <c r="N3" s="1"/>
      <c r="O3" s="220" t="s">
        <v>62</v>
      </c>
      <c r="P3" s="221"/>
      <c r="Q3" s="224" t="s">
        <v>61</v>
      </c>
      <c r="R3" s="224"/>
      <c r="S3" s="225" t="s">
        <v>60</v>
      </c>
      <c r="T3" s="218" t="s">
        <v>59</v>
      </c>
      <c r="U3" s="225" t="s">
        <v>58</v>
      </c>
      <c r="V3" s="218" t="s">
        <v>57</v>
      </c>
    </row>
    <row r="4" spans="2:256" ht="12.75" customHeight="1" thickBot="1">
      <c r="B4" s="218"/>
      <c r="C4" s="179" t="s">
        <v>56</v>
      </c>
      <c r="D4" s="219"/>
      <c r="E4" s="218"/>
      <c r="F4" s="218"/>
      <c r="G4" s="226" t="s">
        <v>55</v>
      </c>
      <c r="H4" s="226"/>
      <c r="I4" s="226"/>
      <c r="J4" s="226"/>
      <c r="K4" s="219" t="s">
        <v>54</v>
      </c>
      <c r="L4" s="219"/>
      <c r="M4" s="219"/>
      <c r="N4" s="219"/>
      <c r="O4" s="222"/>
      <c r="P4" s="223"/>
      <c r="Q4" s="224"/>
      <c r="R4" s="224"/>
      <c r="S4" s="225"/>
      <c r="T4" s="218"/>
      <c r="U4" s="225"/>
      <c r="V4" s="218"/>
    </row>
    <row r="5" spans="2:256" ht="12.75" customHeight="1" thickBot="1">
      <c r="B5" s="218"/>
      <c r="C5" s="177"/>
      <c r="D5" s="219"/>
      <c r="E5" s="218"/>
      <c r="F5" s="218"/>
      <c r="G5" s="226"/>
      <c r="H5" s="226"/>
      <c r="I5" s="226"/>
      <c r="J5" s="226"/>
      <c r="K5" s="219"/>
      <c r="L5" s="219"/>
      <c r="M5" s="219"/>
      <c r="N5" s="219"/>
      <c r="O5" s="227" t="s">
        <v>53</v>
      </c>
      <c r="P5" s="212" t="s">
        <v>52</v>
      </c>
      <c r="Q5" s="211" t="s">
        <v>53</v>
      </c>
      <c r="R5" s="212" t="s">
        <v>52</v>
      </c>
      <c r="S5" s="225"/>
      <c r="T5" s="218"/>
      <c r="U5" s="225"/>
      <c r="V5" s="218"/>
    </row>
    <row r="6" spans="2:256" ht="15.75" thickBot="1">
      <c r="B6" s="218"/>
      <c r="C6" s="177"/>
      <c r="D6" s="219"/>
      <c r="E6" s="218"/>
      <c r="F6" s="218"/>
      <c r="G6" s="178"/>
      <c r="H6" s="178"/>
      <c r="I6" s="178"/>
      <c r="J6" s="178"/>
      <c r="K6" s="178"/>
      <c r="L6" s="178"/>
      <c r="M6" s="178"/>
      <c r="N6" s="176"/>
      <c r="O6" s="228"/>
      <c r="P6" s="230"/>
      <c r="Q6" s="211"/>
      <c r="R6" s="212"/>
      <c r="S6" s="225"/>
      <c r="T6" s="218"/>
      <c r="U6" s="225"/>
      <c r="V6" s="218"/>
    </row>
    <row r="7" spans="2:256">
      <c r="B7" s="218"/>
      <c r="C7" s="177"/>
      <c r="D7" s="219"/>
      <c r="E7" s="218"/>
      <c r="F7" s="218"/>
      <c r="G7" s="178"/>
      <c r="H7" s="178"/>
      <c r="I7" s="178"/>
      <c r="J7" s="178"/>
      <c r="K7" s="178"/>
      <c r="L7" s="178"/>
      <c r="M7" s="178"/>
      <c r="N7" s="176"/>
      <c r="O7" s="228"/>
      <c r="P7" s="230"/>
      <c r="Q7" s="211"/>
      <c r="R7" s="212"/>
      <c r="S7" s="225"/>
      <c r="T7" s="218"/>
      <c r="U7" s="225"/>
      <c r="V7" s="218"/>
    </row>
    <row r="8" spans="2:256" ht="15.75" customHeight="1" thickBot="1">
      <c r="B8" s="173"/>
      <c r="C8" s="177"/>
      <c r="D8" s="176"/>
      <c r="E8" s="173"/>
      <c r="F8" s="173"/>
      <c r="G8" s="213" t="s">
        <v>51</v>
      </c>
      <c r="H8" s="213"/>
      <c r="I8" s="213" t="s">
        <v>51</v>
      </c>
      <c r="J8" s="213"/>
      <c r="K8" s="213" t="s">
        <v>50</v>
      </c>
      <c r="L8" s="213"/>
      <c r="M8" s="214" t="s">
        <v>50</v>
      </c>
      <c r="N8" s="214"/>
      <c r="O8" s="228"/>
      <c r="P8" s="230"/>
      <c r="Q8" s="211"/>
      <c r="R8" s="212"/>
      <c r="S8" s="175"/>
      <c r="T8" s="173"/>
      <c r="U8" s="174"/>
      <c r="V8" s="173"/>
    </row>
    <row r="9" spans="2:256" ht="16.5" hidden="1" customHeight="1">
      <c r="B9" s="172" t="s">
        <v>49</v>
      </c>
      <c r="C9" s="166">
        <v>1</v>
      </c>
      <c r="D9" s="78"/>
      <c r="E9" s="71"/>
      <c r="F9" s="71"/>
      <c r="G9" s="215"/>
      <c r="H9" s="215"/>
      <c r="I9" s="215"/>
      <c r="J9" s="215"/>
      <c r="K9" s="215"/>
      <c r="L9" s="215"/>
      <c r="M9" s="215"/>
      <c r="N9" s="215"/>
      <c r="O9" s="229"/>
      <c r="P9" s="231"/>
      <c r="Q9" s="211"/>
      <c r="R9" s="212"/>
      <c r="S9" s="164"/>
      <c r="T9" s="71"/>
      <c r="U9" s="164"/>
      <c r="V9" s="71"/>
    </row>
    <row r="10" spans="2:256" ht="21" customHeight="1" thickBot="1">
      <c r="B10" s="206" t="s">
        <v>48</v>
      </c>
      <c r="C10" s="163">
        <v>2</v>
      </c>
      <c r="D10" s="162" t="s">
        <v>12</v>
      </c>
      <c r="E10" s="61" t="s">
        <v>17</v>
      </c>
      <c r="F10" s="66">
        <v>4</v>
      </c>
      <c r="G10" s="45">
        <f t="shared" ref="G10:G41" si="0">K10*1.2</f>
        <v>139.05599999999998</v>
      </c>
      <c r="H10" s="63">
        <f t="shared" ref="H10:H41" si="1">G10*U10</f>
        <v>1390.56</v>
      </c>
      <c r="I10" s="63">
        <f t="shared" ref="I10:I41" si="2">G10*0.97</f>
        <v>134.88431999999997</v>
      </c>
      <c r="J10" s="168">
        <f t="shared" ref="J10:J41" si="3">I10*U10</f>
        <v>1348.8431999999998</v>
      </c>
      <c r="K10" s="45">
        <f>'[1]23.06.18'!K15</f>
        <v>115.88</v>
      </c>
      <c r="L10" s="63">
        <f t="shared" ref="L10:L41" si="4">K10*U10</f>
        <v>1158.8</v>
      </c>
      <c r="M10" s="63">
        <f t="shared" ref="M10:M41" si="5">K10*0.97</f>
        <v>112.4036</v>
      </c>
      <c r="N10" s="168">
        <f t="shared" ref="N10:N41" si="6">M10*U10</f>
        <v>1124.0360000000001</v>
      </c>
      <c r="O10" s="45">
        <v>98.912000000000006</v>
      </c>
      <c r="P10" s="168">
        <f>O10*10</f>
        <v>989.12000000000012</v>
      </c>
      <c r="Q10" s="45">
        <f>ROUND(O10*1.2,2)</f>
        <v>118.69</v>
      </c>
      <c r="R10" s="65">
        <f t="shared" ref="R10:R41" si="7">Q10*U10</f>
        <v>1186.9000000000001</v>
      </c>
      <c r="S10" s="201">
        <v>-25</v>
      </c>
      <c r="T10" s="202">
        <v>100</v>
      </c>
      <c r="U10" s="98">
        <v>10</v>
      </c>
      <c r="V10" s="61">
        <v>25</v>
      </c>
    </row>
    <row r="11" spans="2:256" ht="21" customHeight="1" thickBot="1">
      <c r="B11" s="206"/>
      <c r="C11" s="161">
        <v>3</v>
      </c>
      <c r="D11" s="160" t="s">
        <v>15</v>
      </c>
      <c r="E11" s="30" t="s">
        <v>26</v>
      </c>
      <c r="F11" s="38">
        <v>4</v>
      </c>
      <c r="G11" s="32">
        <f t="shared" si="0"/>
        <v>157.61999999999998</v>
      </c>
      <c r="H11" s="35">
        <f t="shared" si="1"/>
        <v>1576.1999999999998</v>
      </c>
      <c r="I11" s="35">
        <f t="shared" si="2"/>
        <v>152.89139999999998</v>
      </c>
      <c r="J11" s="121">
        <f t="shared" si="3"/>
        <v>1528.9139999999998</v>
      </c>
      <c r="K11" s="32">
        <f>'[1]23.06.18'!K16</f>
        <v>131.35</v>
      </c>
      <c r="L11" s="35">
        <f t="shared" si="4"/>
        <v>1313.5</v>
      </c>
      <c r="M11" s="35">
        <f t="shared" si="5"/>
        <v>127.40949999999999</v>
      </c>
      <c r="N11" s="121">
        <f t="shared" si="6"/>
        <v>1274.095</v>
      </c>
      <c r="O11" s="32">
        <v>112.123</v>
      </c>
      <c r="P11" s="168">
        <f t="shared" ref="P11:P66" si="8">O11*10</f>
        <v>1121.23</v>
      </c>
      <c r="Q11" s="45">
        <f t="shared" ref="Q11:Q66" si="9">ROUND(O11*1.2,2)</f>
        <v>134.55000000000001</v>
      </c>
      <c r="R11" s="37">
        <f t="shared" si="7"/>
        <v>1345.5</v>
      </c>
      <c r="S11" s="201"/>
      <c r="T11" s="202"/>
      <c r="U11" s="159">
        <v>10</v>
      </c>
      <c r="V11" s="30">
        <v>25</v>
      </c>
    </row>
    <row r="12" spans="2:256" ht="21" customHeight="1" thickBot="1">
      <c r="B12" s="206"/>
      <c r="C12" s="161">
        <v>4</v>
      </c>
      <c r="D12" s="160" t="s">
        <v>16</v>
      </c>
      <c r="E12" s="30" t="s">
        <v>26</v>
      </c>
      <c r="F12" s="38" t="s">
        <v>45</v>
      </c>
      <c r="G12" s="32">
        <f t="shared" si="0"/>
        <v>170.33999999999997</v>
      </c>
      <c r="H12" s="35">
        <f t="shared" si="1"/>
        <v>1703.3999999999996</v>
      </c>
      <c r="I12" s="35">
        <f t="shared" si="2"/>
        <v>165.22979999999998</v>
      </c>
      <c r="J12" s="121">
        <f t="shared" si="3"/>
        <v>1652.2979999999998</v>
      </c>
      <c r="K12" s="32">
        <f>'[1]23.06.18'!K17</f>
        <v>141.94999999999999</v>
      </c>
      <c r="L12" s="35">
        <f t="shared" si="4"/>
        <v>1419.5</v>
      </c>
      <c r="M12" s="35">
        <f t="shared" si="5"/>
        <v>137.69149999999999</v>
      </c>
      <c r="N12" s="121">
        <f t="shared" si="6"/>
        <v>1376.915</v>
      </c>
      <c r="O12" s="32">
        <v>121.16500000000001</v>
      </c>
      <c r="P12" s="168">
        <f t="shared" si="8"/>
        <v>1211.6500000000001</v>
      </c>
      <c r="Q12" s="45">
        <f t="shared" si="9"/>
        <v>145.4</v>
      </c>
      <c r="R12" s="37">
        <f t="shared" si="7"/>
        <v>1454</v>
      </c>
      <c r="S12" s="201"/>
      <c r="T12" s="202"/>
      <c r="U12" s="159">
        <v>10</v>
      </c>
      <c r="V12" s="30">
        <v>20</v>
      </c>
    </row>
    <row r="13" spans="2:256" ht="21" customHeight="1" thickBot="1">
      <c r="B13" s="206"/>
      <c r="C13" s="161">
        <v>5</v>
      </c>
      <c r="D13" s="160" t="s">
        <v>47</v>
      </c>
      <c r="E13" s="30" t="s">
        <v>26</v>
      </c>
      <c r="F13" s="38">
        <v>4.5</v>
      </c>
      <c r="G13" s="32">
        <f t="shared" si="0"/>
        <v>167.59199999999998</v>
      </c>
      <c r="H13" s="35">
        <f t="shared" si="1"/>
        <v>1675.9199999999998</v>
      </c>
      <c r="I13" s="35">
        <f t="shared" si="2"/>
        <v>162.56423999999998</v>
      </c>
      <c r="J13" s="121">
        <f t="shared" si="3"/>
        <v>1625.6423999999997</v>
      </c>
      <c r="K13" s="32">
        <f>'[1]23.06.18'!K18</f>
        <v>139.66</v>
      </c>
      <c r="L13" s="35">
        <f t="shared" si="4"/>
        <v>1396.6</v>
      </c>
      <c r="M13" s="35">
        <f t="shared" si="5"/>
        <v>135.47020000000001</v>
      </c>
      <c r="N13" s="121">
        <f t="shared" si="6"/>
        <v>1354.702</v>
      </c>
      <c r="O13" s="32">
        <v>119.21799999999999</v>
      </c>
      <c r="P13" s="168">
        <f t="shared" si="8"/>
        <v>1192.1799999999998</v>
      </c>
      <c r="Q13" s="45">
        <f t="shared" si="9"/>
        <v>143.06</v>
      </c>
      <c r="R13" s="37">
        <f t="shared" si="7"/>
        <v>1430.6</v>
      </c>
      <c r="S13" s="201"/>
      <c r="T13" s="202"/>
      <c r="U13" s="159">
        <v>10</v>
      </c>
      <c r="V13" s="30">
        <v>20</v>
      </c>
    </row>
    <row r="14" spans="2:256" ht="21" customHeight="1" thickBot="1">
      <c r="B14" s="206"/>
      <c r="C14" s="161">
        <v>6</v>
      </c>
      <c r="D14" s="160" t="s">
        <v>22</v>
      </c>
      <c r="E14" s="30" t="s">
        <v>20</v>
      </c>
      <c r="F14" s="171" t="s">
        <v>46</v>
      </c>
      <c r="G14" s="32">
        <f t="shared" si="0"/>
        <v>194.33999999999997</v>
      </c>
      <c r="H14" s="35">
        <f t="shared" si="1"/>
        <v>1943.3999999999996</v>
      </c>
      <c r="I14" s="35">
        <f t="shared" si="2"/>
        <v>188.50979999999998</v>
      </c>
      <c r="J14" s="121">
        <f t="shared" si="3"/>
        <v>1885.098</v>
      </c>
      <c r="K14" s="32">
        <f>'[1]23.06.18'!K19</f>
        <v>161.94999999999999</v>
      </c>
      <c r="L14" s="35">
        <f t="shared" si="4"/>
        <v>1619.5</v>
      </c>
      <c r="M14" s="35">
        <f t="shared" si="5"/>
        <v>157.0915</v>
      </c>
      <c r="N14" s="121">
        <f t="shared" si="6"/>
        <v>1570.915</v>
      </c>
      <c r="O14" s="32">
        <v>138.23699999999999</v>
      </c>
      <c r="P14" s="168">
        <f t="shared" si="8"/>
        <v>1382.37</v>
      </c>
      <c r="Q14" s="45">
        <f t="shared" si="9"/>
        <v>165.88</v>
      </c>
      <c r="R14" s="37">
        <f t="shared" si="7"/>
        <v>1658.8</v>
      </c>
      <c r="S14" s="201"/>
      <c r="T14" s="202"/>
      <c r="U14" s="159">
        <v>10</v>
      </c>
      <c r="V14" s="30">
        <v>20</v>
      </c>
    </row>
    <row r="15" spans="2:256" ht="21" customHeight="1" thickBot="1">
      <c r="B15" s="206"/>
      <c r="C15" s="158">
        <v>7</v>
      </c>
      <c r="D15" s="157" t="s">
        <v>21</v>
      </c>
      <c r="E15" s="17" t="s">
        <v>20</v>
      </c>
      <c r="F15" s="25" t="s">
        <v>45</v>
      </c>
      <c r="G15" s="19">
        <f t="shared" si="0"/>
        <v>199.81199999999998</v>
      </c>
      <c r="H15" s="22">
        <f t="shared" si="1"/>
        <v>1998.12</v>
      </c>
      <c r="I15" s="22">
        <f t="shared" si="2"/>
        <v>193.81763999999998</v>
      </c>
      <c r="J15" s="122">
        <f t="shared" si="3"/>
        <v>1938.1763999999998</v>
      </c>
      <c r="K15" s="58">
        <f>'[1]23.06.18'!K20</f>
        <v>166.51</v>
      </c>
      <c r="L15" s="72">
        <f t="shared" si="4"/>
        <v>1665.1</v>
      </c>
      <c r="M15" s="72">
        <f t="shared" si="5"/>
        <v>161.51469999999998</v>
      </c>
      <c r="N15" s="102">
        <f t="shared" si="6"/>
        <v>1615.1469999999997</v>
      </c>
      <c r="O15" s="58">
        <v>142.131</v>
      </c>
      <c r="P15" s="168">
        <f t="shared" si="8"/>
        <v>1421.31</v>
      </c>
      <c r="Q15" s="45">
        <f t="shared" si="9"/>
        <v>170.56</v>
      </c>
      <c r="R15" s="74">
        <f t="shared" si="7"/>
        <v>1705.6</v>
      </c>
      <c r="S15" s="201"/>
      <c r="T15" s="202"/>
      <c r="U15" s="94">
        <v>10</v>
      </c>
      <c r="V15" s="17">
        <v>20</v>
      </c>
    </row>
    <row r="16" spans="2:256" ht="21" customHeight="1" thickBot="1">
      <c r="B16" s="207" t="s">
        <v>27</v>
      </c>
      <c r="C16" s="170">
        <v>8</v>
      </c>
      <c r="D16" s="169" t="s">
        <v>12</v>
      </c>
      <c r="E16" s="43" t="s">
        <v>17</v>
      </c>
      <c r="F16" s="53">
        <v>3.5</v>
      </c>
      <c r="G16" s="52">
        <f t="shared" si="0"/>
        <v>114.54</v>
      </c>
      <c r="H16" s="49">
        <f t="shared" si="1"/>
        <v>1145.4000000000001</v>
      </c>
      <c r="I16" s="49">
        <f t="shared" si="2"/>
        <v>111.10380000000001</v>
      </c>
      <c r="J16" s="104">
        <f t="shared" si="3"/>
        <v>1111.038</v>
      </c>
      <c r="K16" s="45">
        <f>'[1]23.06.18'!K21</f>
        <v>95.45</v>
      </c>
      <c r="L16" s="63">
        <f t="shared" si="4"/>
        <v>954.5</v>
      </c>
      <c r="M16" s="63">
        <f t="shared" si="5"/>
        <v>92.586500000000001</v>
      </c>
      <c r="N16" s="168">
        <f t="shared" si="6"/>
        <v>925.86500000000001</v>
      </c>
      <c r="O16" s="45">
        <v>81.47699999999999</v>
      </c>
      <c r="P16" s="168">
        <f t="shared" si="8"/>
        <v>814.76999999999987</v>
      </c>
      <c r="Q16" s="45">
        <f t="shared" si="9"/>
        <v>97.77</v>
      </c>
      <c r="R16" s="65">
        <f t="shared" si="7"/>
        <v>977.69999999999993</v>
      </c>
      <c r="S16" s="208">
        <v>-20</v>
      </c>
      <c r="T16" s="209">
        <v>95</v>
      </c>
      <c r="U16" s="167">
        <v>10</v>
      </c>
      <c r="V16" s="43">
        <v>30</v>
      </c>
    </row>
    <row r="17" spans="2:22" ht="21" customHeight="1" thickBot="1">
      <c r="B17" s="207"/>
      <c r="C17" s="161">
        <v>9</v>
      </c>
      <c r="D17" s="160" t="s">
        <v>18</v>
      </c>
      <c r="E17" s="30" t="s">
        <v>17</v>
      </c>
      <c r="F17" s="38" t="s">
        <v>44</v>
      </c>
      <c r="G17" s="32">
        <f t="shared" si="0"/>
        <v>126.636</v>
      </c>
      <c r="H17" s="35">
        <f t="shared" si="1"/>
        <v>1266.3599999999999</v>
      </c>
      <c r="I17" s="35">
        <f t="shared" si="2"/>
        <v>122.83691999999999</v>
      </c>
      <c r="J17" s="121">
        <f t="shared" si="3"/>
        <v>1228.3691999999999</v>
      </c>
      <c r="K17" s="32">
        <f>'[1]23.06.18'!K22</f>
        <v>105.53</v>
      </c>
      <c r="L17" s="35">
        <f t="shared" si="4"/>
        <v>1055.3</v>
      </c>
      <c r="M17" s="35">
        <f t="shared" si="5"/>
        <v>102.36409999999999</v>
      </c>
      <c r="N17" s="121">
        <f t="shared" si="6"/>
        <v>1023.641</v>
      </c>
      <c r="O17" s="32">
        <v>90.078999999999994</v>
      </c>
      <c r="P17" s="168">
        <f t="shared" si="8"/>
        <v>900.79</v>
      </c>
      <c r="Q17" s="45">
        <f t="shared" si="9"/>
        <v>108.09</v>
      </c>
      <c r="R17" s="37">
        <f t="shared" si="7"/>
        <v>1080.9000000000001</v>
      </c>
      <c r="S17" s="208"/>
      <c r="T17" s="209"/>
      <c r="U17" s="159">
        <v>10</v>
      </c>
      <c r="V17" s="30">
        <v>20</v>
      </c>
    </row>
    <row r="18" spans="2:22" ht="21" customHeight="1" thickBot="1">
      <c r="B18" s="207"/>
      <c r="C18" s="161">
        <v>10</v>
      </c>
      <c r="D18" s="160" t="s">
        <v>15</v>
      </c>
      <c r="E18" s="30" t="s">
        <v>26</v>
      </c>
      <c r="F18" s="38">
        <v>3.5</v>
      </c>
      <c r="G18" s="32">
        <f t="shared" si="0"/>
        <v>127.38</v>
      </c>
      <c r="H18" s="35">
        <f t="shared" si="1"/>
        <v>1273.8</v>
      </c>
      <c r="I18" s="35">
        <f t="shared" si="2"/>
        <v>123.5586</v>
      </c>
      <c r="J18" s="121">
        <f t="shared" si="3"/>
        <v>1235.586</v>
      </c>
      <c r="K18" s="32">
        <f>'[1]23.06.18'!K23</f>
        <v>106.15</v>
      </c>
      <c r="L18" s="35">
        <f t="shared" si="4"/>
        <v>1061.5</v>
      </c>
      <c r="M18" s="35">
        <f t="shared" si="5"/>
        <v>102.96550000000001</v>
      </c>
      <c r="N18" s="121">
        <f t="shared" si="6"/>
        <v>1029.655</v>
      </c>
      <c r="O18" s="32">
        <v>90.607000000000014</v>
      </c>
      <c r="P18" s="168">
        <f t="shared" si="8"/>
        <v>906.07000000000016</v>
      </c>
      <c r="Q18" s="45">
        <f t="shared" si="9"/>
        <v>108.73</v>
      </c>
      <c r="R18" s="37">
        <f t="shared" si="7"/>
        <v>1087.3</v>
      </c>
      <c r="S18" s="208"/>
      <c r="T18" s="209"/>
      <c r="U18" s="159">
        <v>10</v>
      </c>
      <c r="V18" s="30">
        <v>30</v>
      </c>
    </row>
    <row r="19" spans="2:22" ht="21" customHeight="1" thickBot="1">
      <c r="B19" s="207"/>
      <c r="C19" s="161">
        <v>11</v>
      </c>
      <c r="D19" s="160" t="s">
        <v>16</v>
      </c>
      <c r="E19" s="30" t="s">
        <v>26</v>
      </c>
      <c r="F19" s="38" t="s">
        <v>43</v>
      </c>
      <c r="G19" s="32">
        <f t="shared" si="0"/>
        <v>146.304</v>
      </c>
      <c r="H19" s="35">
        <f t="shared" si="1"/>
        <v>1463.04</v>
      </c>
      <c r="I19" s="35">
        <f t="shared" si="2"/>
        <v>141.91488000000001</v>
      </c>
      <c r="J19" s="121">
        <f t="shared" si="3"/>
        <v>1419.1488000000002</v>
      </c>
      <c r="K19" s="32">
        <f>'[1]23.06.18'!K24</f>
        <v>121.92</v>
      </c>
      <c r="L19" s="35">
        <f t="shared" si="4"/>
        <v>1219.2</v>
      </c>
      <c r="M19" s="35">
        <f t="shared" si="5"/>
        <v>118.2624</v>
      </c>
      <c r="N19" s="121">
        <f t="shared" si="6"/>
        <v>1182.624</v>
      </c>
      <c r="O19" s="32">
        <v>104.071</v>
      </c>
      <c r="P19" s="168">
        <f t="shared" si="8"/>
        <v>1040.71</v>
      </c>
      <c r="Q19" s="45">
        <f t="shared" si="9"/>
        <v>124.89</v>
      </c>
      <c r="R19" s="37">
        <f t="shared" si="7"/>
        <v>1248.9000000000001</v>
      </c>
      <c r="S19" s="208"/>
      <c r="T19" s="209"/>
      <c r="U19" s="159">
        <v>10</v>
      </c>
      <c r="V19" s="30">
        <v>20</v>
      </c>
    </row>
    <row r="20" spans="2:22" ht="21" customHeight="1" thickBot="1">
      <c r="B20" s="207"/>
      <c r="C20" s="161">
        <v>12</v>
      </c>
      <c r="D20" s="160" t="s">
        <v>22</v>
      </c>
      <c r="E20" s="30" t="s">
        <v>20</v>
      </c>
      <c r="F20" s="38">
        <v>3.5</v>
      </c>
      <c r="G20" s="32">
        <f t="shared" si="0"/>
        <v>139.34399999999999</v>
      </c>
      <c r="H20" s="35">
        <f t="shared" si="1"/>
        <v>1393.44</v>
      </c>
      <c r="I20" s="35">
        <f t="shared" si="2"/>
        <v>135.16368</v>
      </c>
      <c r="J20" s="121">
        <f t="shared" si="3"/>
        <v>1351.6368</v>
      </c>
      <c r="K20" s="32">
        <f>'[1]23.06.18'!K25</f>
        <v>116.12</v>
      </c>
      <c r="L20" s="35">
        <f t="shared" si="4"/>
        <v>1161.2</v>
      </c>
      <c r="M20" s="35">
        <f t="shared" si="5"/>
        <v>112.63639999999999</v>
      </c>
      <c r="N20" s="121">
        <f t="shared" si="6"/>
        <v>1126.364</v>
      </c>
      <c r="O20" s="32">
        <v>99.121000000000009</v>
      </c>
      <c r="P20" s="168">
        <f t="shared" si="8"/>
        <v>991.21</v>
      </c>
      <c r="Q20" s="45">
        <f t="shared" si="9"/>
        <v>118.95</v>
      </c>
      <c r="R20" s="37">
        <f t="shared" si="7"/>
        <v>1189.5</v>
      </c>
      <c r="S20" s="208"/>
      <c r="T20" s="209"/>
      <c r="U20" s="159">
        <v>10</v>
      </c>
      <c r="V20" s="30">
        <v>25</v>
      </c>
    </row>
    <row r="21" spans="2:22" ht="21" customHeight="1" thickBot="1">
      <c r="B21" s="207"/>
      <c r="C21" s="161">
        <v>13</v>
      </c>
      <c r="D21" s="160" t="s">
        <v>21</v>
      </c>
      <c r="E21" s="30" t="s">
        <v>20</v>
      </c>
      <c r="F21" s="38" t="s">
        <v>43</v>
      </c>
      <c r="G21" s="32">
        <f t="shared" si="0"/>
        <v>151.70400000000001</v>
      </c>
      <c r="H21" s="35">
        <f t="shared" si="1"/>
        <v>1517.04</v>
      </c>
      <c r="I21" s="35">
        <f t="shared" si="2"/>
        <v>147.15288000000001</v>
      </c>
      <c r="J21" s="121">
        <f t="shared" si="3"/>
        <v>1471.5288</v>
      </c>
      <c r="K21" s="32">
        <f>'[1]23.06.18'!K26</f>
        <v>126.42</v>
      </c>
      <c r="L21" s="35">
        <f t="shared" si="4"/>
        <v>1264.2</v>
      </c>
      <c r="M21" s="35">
        <f t="shared" si="5"/>
        <v>122.62739999999999</v>
      </c>
      <c r="N21" s="121">
        <f t="shared" si="6"/>
        <v>1226.2739999999999</v>
      </c>
      <c r="O21" s="32">
        <v>107.91</v>
      </c>
      <c r="P21" s="168">
        <f t="shared" si="8"/>
        <v>1079.0999999999999</v>
      </c>
      <c r="Q21" s="45">
        <f t="shared" si="9"/>
        <v>129.49</v>
      </c>
      <c r="R21" s="37">
        <f t="shared" si="7"/>
        <v>1294.9000000000001</v>
      </c>
      <c r="S21" s="208"/>
      <c r="T21" s="209"/>
      <c r="U21" s="159">
        <v>10</v>
      </c>
      <c r="V21" s="30">
        <v>20</v>
      </c>
    </row>
    <row r="22" spans="2:22" ht="21" customHeight="1" thickBot="1">
      <c r="B22" s="207"/>
      <c r="C22" s="161">
        <v>14</v>
      </c>
      <c r="D22" s="160" t="s">
        <v>22</v>
      </c>
      <c r="E22" s="30" t="s">
        <v>20</v>
      </c>
      <c r="F22" s="38">
        <v>4</v>
      </c>
      <c r="G22" s="32">
        <f t="shared" si="0"/>
        <v>149.49599999999998</v>
      </c>
      <c r="H22" s="35">
        <f t="shared" si="1"/>
        <v>1494.9599999999998</v>
      </c>
      <c r="I22" s="35">
        <f t="shared" si="2"/>
        <v>145.01111999999998</v>
      </c>
      <c r="J22" s="121">
        <f t="shared" si="3"/>
        <v>1450.1111999999998</v>
      </c>
      <c r="K22" s="32">
        <f>'[1]23.06.18'!K27</f>
        <v>124.58</v>
      </c>
      <c r="L22" s="35">
        <f t="shared" si="4"/>
        <v>1245.8</v>
      </c>
      <c r="M22" s="35">
        <f t="shared" si="5"/>
        <v>120.84259999999999</v>
      </c>
      <c r="N22" s="121">
        <f t="shared" si="6"/>
        <v>1208.4259999999999</v>
      </c>
      <c r="O22" s="32">
        <v>106.337</v>
      </c>
      <c r="P22" s="168">
        <f t="shared" si="8"/>
        <v>1063.3700000000001</v>
      </c>
      <c r="Q22" s="45">
        <f t="shared" si="9"/>
        <v>127.6</v>
      </c>
      <c r="R22" s="37">
        <f t="shared" si="7"/>
        <v>1276</v>
      </c>
      <c r="S22" s="208"/>
      <c r="T22" s="209"/>
      <c r="U22" s="159">
        <v>10</v>
      </c>
      <c r="V22" s="30">
        <v>25</v>
      </c>
    </row>
    <row r="23" spans="2:22" ht="21" customHeight="1" thickBot="1">
      <c r="B23" s="207"/>
      <c r="C23" s="166">
        <v>15</v>
      </c>
      <c r="D23" s="165" t="s">
        <v>21</v>
      </c>
      <c r="E23" s="71" t="s">
        <v>20</v>
      </c>
      <c r="F23" s="75" t="s">
        <v>42</v>
      </c>
      <c r="G23" s="58">
        <f t="shared" si="0"/>
        <v>162.25200000000001</v>
      </c>
      <c r="H23" s="72">
        <f t="shared" si="1"/>
        <v>1622.52</v>
      </c>
      <c r="I23" s="72">
        <f t="shared" si="2"/>
        <v>157.38444000000001</v>
      </c>
      <c r="J23" s="102">
        <f t="shared" si="3"/>
        <v>1573.8444000000002</v>
      </c>
      <c r="K23" s="19">
        <f>'[1]23.06.18'!K28</f>
        <v>135.21</v>
      </c>
      <c r="L23" s="22">
        <f t="shared" si="4"/>
        <v>1352.1000000000001</v>
      </c>
      <c r="M23" s="22">
        <f t="shared" si="5"/>
        <v>131.15370000000001</v>
      </c>
      <c r="N23" s="122">
        <f t="shared" si="6"/>
        <v>1311.5370000000003</v>
      </c>
      <c r="O23" s="19">
        <v>115.41200000000001</v>
      </c>
      <c r="P23" s="168">
        <f t="shared" si="8"/>
        <v>1154.1200000000001</v>
      </c>
      <c r="Q23" s="45">
        <f t="shared" si="9"/>
        <v>138.49</v>
      </c>
      <c r="R23" s="24">
        <f t="shared" si="7"/>
        <v>1384.9</v>
      </c>
      <c r="S23" s="208"/>
      <c r="T23" s="209"/>
      <c r="U23" s="164">
        <v>10</v>
      </c>
      <c r="V23" s="71">
        <v>20</v>
      </c>
    </row>
    <row r="24" spans="2:22" ht="21" customHeight="1" thickBot="1">
      <c r="B24" s="206" t="s">
        <v>41</v>
      </c>
      <c r="C24" s="163">
        <v>16</v>
      </c>
      <c r="D24" s="162" t="s">
        <v>12</v>
      </c>
      <c r="E24" s="61" t="s">
        <v>11</v>
      </c>
      <c r="F24" s="66">
        <v>3</v>
      </c>
      <c r="G24" s="45">
        <f t="shared" si="0"/>
        <v>82.236000000000004</v>
      </c>
      <c r="H24" s="63">
        <f t="shared" si="1"/>
        <v>822.36</v>
      </c>
      <c r="I24" s="63">
        <f t="shared" si="2"/>
        <v>79.768920000000008</v>
      </c>
      <c r="J24" s="168">
        <f t="shared" si="3"/>
        <v>797.68920000000003</v>
      </c>
      <c r="K24" s="52">
        <f>'[1]23.06.18'!K29</f>
        <v>68.53</v>
      </c>
      <c r="L24" s="49">
        <f t="shared" si="4"/>
        <v>685.3</v>
      </c>
      <c r="M24" s="49">
        <f t="shared" si="5"/>
        <v>66.474099999999993</v>
      </c>
      <c r="N24" s="104">
        <f t="shared" si="6"/>
        <v>664.74099999999999</v>
      </c>
      <c r="O24" s="52">
        <v>67.275999999999996</v>
      </c>
      <c r="P24" s="168">
        <f t="shared" si="8"/>
        <v>672.76</v>
      </c>
      <c r="Q24" s="45">
        <f t="shared" si="9"/>
        <v>80.73</v>
      </c>
      <c r="R24" s="51">
        <f t="shared" si="7"/>
        <v>807.30000000000007</v>
      </c>
      <c r="S24" s="201">
        <v>-15</v>
      </c>
      <c r="T24" s="202">
        <v>85</v>
      </c>
      <c r="U24" s="98">
        <v>10</v>
      </c>
      <c r="V24" s="61">
        <v>30</v>
      </c>
    </row>
    <row r="25" spans="2:22" ht="21" customHeight="1" thickBot="1">
      <c r="B25" s="206"/>
      <c r="C25" s="161">
        <v>17</v>
      </c>
      <c r="D25" s="160" t="s">
        <v>18</v>
      </c>
      <c r="E25" s="30" t="s">
        <v>11</v>
      </c>
      <c r="F25" s="38">
        <v>4</v>
      </c>
      <c r="G25" s="32">
        <f t="shared" si="0"/>
        <v>83.304000000000002</v>
      </c>
      <c r="H25" s="35">
        <f t="shared" si="1"/>
        <v>833.04</v>
      </c>
      <c r="I25" s="35">
        <f t="shared" si="2"/>
        <v>80.804879999999997</v>
      </c>
      <c r="J25" s="121">
        <f t="shared" si="3"/>
        <v>808.04880000000003</v>
      </c>
      <c r="K25" s="32">
        <f>'[1]23.06.18'!K30</f>
        <v>69.42</v>
      </c>
      <c r="L25" s="35">
        <f t="shared" si="4"/>
        <v>694.2</v>
      </c>
      <c r="M25" s="35">
        <f t="shared" si="5"/>
        <v>67.337400000000002</v>
      </c>
      <c r="N25" s="121">
        <f t="shared" si="6"/>
        <v>673.37400000000002</v>
      </c>
      <c r="O25" s="32">
        <v>68.144999999999996</v>
      </c>
      <c r="P25" s="168">
        <f t="shared" si="8"/>
        <v>681.44999999999993</v>
      </c>
      <c r="Q25" s="45">
        <f t="shared" si="9"/>
        <v>81.77</v>
      </c>
      <c r="R25" s="37">
        <f t="shared" si="7"/>
        <v>817.69999999999993</v>
      </c>
      <c r="S25" s="201"/>
      <c r="T25" s="202"/>
      <c r="U25" s="159">
        <v>10</v>
      </c>
      <c r="V25" s="30">
        <v>25</v>
      </c>
    </row>
    <row r="26" spans="2:22" ht="21" customHeight="1" thickBot="1">
      <c r="B26" s="206"/>
      <c r="C26" s="161">
        <v>18</v>
      </c>
      <c r="D26" s="160" t="s">
        <v>15</v>
      </c>
      <c r="E26" s="30" t="s">
        <v>26</v>
      </c>
      <c r="F26" s="38">
        <v>3</v>
      </c>
      <c r="G26" s="32">
        <f t="shared" si="0"/>
        <v>98.72399999999999</v>
      </c>
      <c r="H26" s="35">
        <f t="shared" si="1"/>
        <v>987.2399999999999</v>
      </c>
      <c r="I26" s="35">
        <f t="shared" si="2"/>
        <v>95.76227999999999</v>
      </c>
      <c r="J26" s="121">
        <f t="shared" si="3"/>
        <v>957.62279999999987</v>
      </c>
      <c r="K26" s="32">
        <f>'[1]23.06.18'!K31</f>
        <v>82.27</v>
      </c>
      <c r="L26" s="35">
        <f t="shared" si="4"/>
        <v>822.69999999999993</v>
      </c>
      <c r="M26" s="35">
        <f t="shared" si="5"/>
        <v>79.801899999999989</v>
      </c>
      <c r="N26" s="121">
        <f t="shared" si="6"/>
        <v>798.01899999999989</v>
      </c>
      <c r="O26" s="32">
        <v>80.762</v>
      </c>
      <c r="P26" s="168">
        <f t="shared" si="8"/>
        <v>807.62</v>
      </c>
      <c r="Q26" s="45">
        <f t="shared" si="9"/>
        <v>96.91</v>
      </c>
      <c r="R26" s="37">
        <f t="shared" si="7"/>
        <v>969.09999999999991</v>
      </c>
      <c r="S26" s="201"/>
      <c r="T26" s="202"/>
      <c r="U26" s="159">
        <v>10</v>
      </c>
      <c r="V26" s="30">
        <v>30</v>
      </c>
    </row>
    <row r="27" spans="2:22" ht="21" customHeight="1" thickBot="1">
      <c r="B27" s="206"/>
      <c r="C27" s="161">
        <v>19</v>
      </c>
      <c r="D27" s="160" t="s">
        <v>16</v>
      </c>
      <c r="E27" s="30" t="s">
        <v>26</v>
      </c>
      <c r="F27" s="38">
        <v>4</v>
      </c>
      <c r="G27" s="32">
        <f t="shared" si="0"/>
        <v>99.012</v>
      </c>
      <c r="H27" s="35">
        <f t="shared" si="1"/>
        <v>990.12</v>
      </c>
      <c r="I27" s="35">
        <f t="shared" si="2"/>
        <v>96.041640000000001</v>
      </c>
      <c r="J27" s="121">
        <f t="shared" si="3"/>
        <v>960.41640000000007</v>
      </c>
      <c r="K27" s="32">
        <f>'[1]23.06.18'!K32</f>
        <v>82.51</v>
      </c>
      <c r="L27" s="35">
        <f t="shared" si="4"/>
        <v>825.1</v>
      </c>
      <c r="M27" s="35">
        <f t="shared" si="5"/>
        <v>80.034700000000001</v>
      </c>
      <c r="N27" s="121">
        <f t="shared" si="6"/>
        <v>800.34699999999998</v>
      </c>
      <c r="O27" s="32">
        <v>80.992999999999995</v>
      </c>
      <c r="P27" s="168">
        <f t="shared" si="8"/>
        <v>809.93</v>
      </c>
      <c r="Q27" s="45">
        <f t="shared" si="9"/>
        <v>97.19</v>
      </c>
      <c r="R27" s="37">
        <f t="shared" si="7"/>
        <v>971.9</v>
      </c>
      <c r="S27" s="201"/>
      <c r="T27" s="202"/>
      <c r="U27" s="159">
        <v>10</v>
      </c>
      <c r="V27" s="30">
        <v>25</v>
      </c>
    </row>
    <row r="28" spans="2:22" ht="21" customHeight="1" thickBot="1">
      <c r="B28" s="206"/>
      <c r="C28" s="161">
        <v>20</v>
      </c>
      <c r="D28" s="160" t="s">
        <v>15</v>
      </c>
      <c r="E28" s="30" t="s">
        <v>26</v>
      </c>
      <c r="F28" s="38">
        <v>3.5</v>
      </c>
      <c r="G28" s="32">
        <f t="shared" si="0"/>
        <v>106.61999999999999</v>
      </c>
      <c r="H28" s="35">
        <f t="shared" si="1"/>
        <v>1066.1999999999998</v>
      </c>
      <c r="I28" s="35">
        <f t="shared" si="2"/>
        <v>103.42139999999999</v>
      </c>
      <c r="J28" s="121">
        <f t="shared" si="3"/>
        <v>1034.2139999999999</v>
      </c>
      <c r="K28" s="32">
        <f>'[1]23.06.18'!K33</f>
        <v>88.85</v>
      </c>
      <c r="L28" s="35">
        <f t="shared" si="4"/>
        <v>888.5</v>
      </c>
      <c r="M28" s="35">
        <f t="shared" si="5"/>
        <v>86.184499999999986</v>
      </c>
      <c r="N28" s="121">
        <f t="shared" si="6"/>
        <v>861.8449999999998</v>
      </c>
      <c r="O28" s="32">
        <v>87.219000000000008</v>
      </c>
      <c r="P28" s="168">
        <f t="shared" si="8"/>
        <v>872.19</v>
      </c>
      <c r="Q28" s="45">
        <f t="shared" si="9"/>
        <v>104.66</v>
      </c>
      <c r="R28" s="37">
        <f t="shared" si="7"/>
        <v>1046.5999999999999</v>
      </c>
      <c r="S28" s="201"/>
      <c r="T28" s="202"/>
      <c r="U28" s="159">
        <v>10</v>
      </c>
      <c r="V28" s="30">
        <v>30</v>
      </c>
    </row>
    <row r="29" spans="2:22" ht="21" customHeight="1" thickBot="1">
      <c r="B29" s="206"/>
      <c r="C29" s="161">
        <v>21</v>
      </c>
      <c r="D29" s="160" t="s">
        <v>16</v>
      </c>
      <c r="E29" s="30" t="s">
        <v>26</v>
      </c>
      <c r="F29" s="38">
        <v>4.5</v>
      </c>
      <c r="G29" s="32">
        <f t="shared" si="0"/>
        <v>108.22799999999999</v>
      </c>
      <c r="H29" s="35">
        <f t="shared" si="1"/>
        <v>1082.28</v>
      </c>
      <c r="I29" s="35">
        <f t="shared" si="2"/>
        <v>104.98115999999999</v>
      </c>
      <c r="J29" s="121">
        <f t="shared" si="3"/>
        <v>1049.8116</v>
      </c>
      <c r="K29" s="32">
        <f>'[1]23.06.18'!K34</f>
        <v>90.19</v>
      </c>
      <c r="L29" s="35">
        <f t="shared" si="4"/>
        <v>901.9</v>
      </c>
      <c r="M29" s="35">
        <f t="shared" si="5"/>
        <v>87.48429999999999</v>
      </c>
      <c r="N29" s="121">
        <f t="shared" si="6"/>
        <v>874.84299999999985</v>
      </c>
      <c r="O29" s="32">
        <v>88.539000000000001</v>
      </c>
      <c r="P29" s="168">
        <f t="shared" si="8"/>
        <v>885.39</v>
      </c>
      <c r="Q29" s="45">
        <f t="shared" si="9"/>
        <v>106.25</v>
      </c>
      <c r="R29" s="37">
        <f t="shared" si="7"/>
        <v>1062.5</v>
      </c>
      <c r="S29" s="201"/>
      <c r="T29" s="202"/>
      <c r="U29" s="159">
        <v>10</v>
      </c>
      <c r="V29" s="30">
        <v>25</v>
      </c>
    </row>
    <row r="30" spans="2:22" ht="21" customHeight="1" thickBot="1">
      <c r="B30" s="206"/>
      <c r="C30" s="161"/>
      <c r="D30" s="160" t="s">
        <v>22</v>
      </c>
      <c r="E30" s="30" t="s">
        <v>20</v>
      </c>
      <c r="F30" s="38">
        <v>3</v>
      </c>
      <c r="G30" s="32">
        <f t="shared" si="0"/>
        <v>114.52799999999999</v>
      </c>
      <c r="H30" s="35">
        <f t="shared" si="1"/>
        <v>1145.28</v>
      </c>
      <c r="I30" s="35">
        <f t="shared" si="2"/>
        <v>111.09215999999999</v>
      </c>
      <c r="J30" s="121">
        <f t="shared" si="3"/>
        <v>1110.9215999999999</v>
      </c>
      <c r="K30" s="32">
        <f>'[1]23.06.18'!K35</f>
        <v>95.44</v>
      </c>
      <c r="L30" s="35">
        <f t="shared" si="4"/>
        <v>954.4</v>
      </c>
      <c r="M30" s="35">
        <f t="shared" si="5"/>
        <v>92.576799999999992</v>
      </c>
      <c r="N30" s="121">
        <f t="shared" si="6"/>
        <v>925.76799999999992</v>
      </c>
      <c r="O30" s="32">
        <v>93.687000000000012</v>
      </c>
      <c r="P30" s="168">
        <f t="shared" si="8"/>
        <v>936.87000000000012</v>
      </c>
      <c r="Q30" s="45">
        <f t="shared" si="9"/>
        <v>112.42</v>
      </c>
      <c r="R30" s="37">
        <f t="shared" si="7"/>
        <v>1124.2</v>
      </c>
      <c r="S30" s="201"/>
      <c r="T30" s="202"/>
      <c r="U30" s="159">
        <v>10</v>
      </c>
      <c r="V30" s="30">
        <v>30</v>
      </c>
    </row>
    <row r="31" spans="2:22" ht="21" customHeight="1" thickBot="1">
      <c r="B31" s="206"/>
      <c r="C31" s="161"/>
      <c r="D31" s="160" t="s">
        <v>21</v>
      </c>
      <c r="E31" s="30" t="s">
        <v>20</v>
      </c>
      <c r="F31" s="38">
        <v>4</v>
      </c>
      <c r="G31" s="32">
        <f t="shared" si="0"/>
        <v>117.996</v>
      </c>
      <c r="H31" s="35">
        <f t="shared" si="1"/>
        <v>1179.96</v>
      </c>
      <c r="I31" s="35">
        <f t="shared" si="2"/>
        <v>114.45612</v>
      </c>
      <c r="J31" s="121">
        <f t="shared" si="3"/>
        <v>1144.5612000000001</v>
      </c>
      <c r="K31" s="32">
        <f>'[1]23.06.18'!K36</f>
        <v>98.33</v>
      </c>
      <c r="L31" s="35">
        <f t="shared" si="4"/>
        <v>983.3</v>
      </c>
      <c r="M31" s="35">
        <f t="shared" si="5"/>
        <v>95.380099999999999</v>
      </c>
      <c r="N31" s="121">
        <f t="shared" si="6"/>
        <v>953.80099999999993</v>
      </c>
      <c r="O31" s="32">
        <v>96.525000000000006</v>
      </c>
      <c r="P31" s="168">
        <f t="shared" si="8"/>
        <v>965.25</v>
      </c>
      <c r="Q31" s="45">
        <f t="shared" si="9"/>
        <v>115.83</v>
      </c>
      <c r="R31" s="37">
        <f t="shared" si="7"/>
        <v>1158.3</v>
      </c>
      <c r="S31" s="201"/>
      <c r="T31" s="202"/>
      <c r="U31" s="159">
        <v>10</v>
      </c>
      <c r="V31" s="30">
        <v>25</v>
      </c>
    </row>
    <row r="32" spans="2:22" ht="21" customHeight="1" thickBot="1">
      <c r="B32" s="206"/>
      <c r="C32" s="161"/>
      <c r="D32" s="160" t="s">
        <v>22</v>
      </c>
      <c r="E32" s="30" t="s">
        <v>20</v>
      </c>
      <c r="F32" s="38">
        <v>3.5</v>
      </c>
      <c r="G32" s="32">
        <f t="shared" si="0"/>
        <v>123.88799999999999</v>
      </c>
      <c r="H32" s="35">
        <f t="shared" si="1"/>
        <v>1238.8799999999999</v>
      </c>
      <c r="I32" s="35">
        <f t="shared" si="2"/>
        <v>120.17135999999999</v>
      </c>
      <c r="J32" s="121">
        <f t="shared" si="3"/>
        <v>1201.7136</v>
      </c>
      <c r="K32" s="32">
        <f>'[1]23.06.18'!K37</f>
        <v>103.24</v>
      </c>
      <c r="L32" s="35">
        <f t="shared" si="4"/>
        <v>1032.3999999999999</v>
      </c>
      <c r="M32" s="35">
        <f t="shared" si="5"/>
        <v>100.14279999999999</v>
      </c>
      <c r="N32" s="121">
        <f t="shared" si="6"/>
        <v>1001.4279999999999</v>
      </c>
      <c r="O32" s="32">
        <v>101.34299999999999</v>
      </c>
      <c r="P32" s="168">
        <f t="shared" si="8"/>
        <v>1013.4299999999998</v>
      </c>
      <c r="Q32" s="45">
        <f t="shared" si="9"/>
        <v>121.61</v>
      </c>
      <c r="R32" s="37">
        <f t="shared" si="7"/>
        <v>1216.0999999999999</v>
      </c>
      <c r="S32" s="201"/>
      <c r="T32" s="202"/>
      <c r="U32" s="159">
        <v>10</v>
      </c>
      <c r="V32" s="30">
        <v>30</v>
      </c>
    </row>
    <row r="33" spans="2:22" ht="21" customHeight="1" thickBot="1">
      <c r="B33" s="206"/>
      <c r="C33" s="158"/>
      <c r="D33" s="157" t="s">
        <v>21</v>
      </c>
      <c r="E33" s="17" t="s">
        <v>20</v>
      </c>
      <c r="F33" s="25">
        <v>4.5</v>
      </c>
      <c r="G33" s="19">
        <f t="shared" si="0"/>
        <v>128.49599999999998</v>
      </c>
      <c r="H33" s="22">
        <f t="shared" si="1"/>
        <v>1284.9599999999998</v>
      </c>
      <c r="I33" s="22">
        <f t="shared" si="2"/>
        <v>124.64111999999997</v>
      </c>
      <c r="J33" s="122">
        <f t="shared" si="3"/>
        <v>1246.4111999999998</v>
      </c>
      <c r="K33" s="58">
        <f>'[1]23.06.18'!K38</f>
        <v>107.08</v>
      </c>
      <c r="L33" s="72">
        <f t="shared" si="4"/>
        <v>1070.8</v>
      </c>
      <c r="M33" s="72">
        <f t="shared" si="5"/>
        <v>103.8676</v>
      </c>
      <c r="N33" s="102">
        <f t="shared" si="6"/>
        <v>1038.6759999999999</v>
      </c>
      <c r="O33" s="58">
        <v>105.116</v>
      </c>
      <c r="P33" s="168">
        <f t="shared" si="8"/>
        <v>1051.1600000000001</v>
      </c>
      <c r="Q33" s="45">
        <f t="shared" si="9"/>
        <v>126.14</v>
      </c>
      <c r="R33" s="74">
        <f t="shared" si="7"/>
        <v>1261.4000000000001</v>
      </c>
      <c r="S33" s="201"/>
      <c r="T33" s="202"/>
      <c r="U33" s="94">
        <v>10</v>
      </c>
      <c r="V33" s="17">
        <v>25</v>
      </c>
    </row>
    <row r="34" spans="2:22" ht="21" customHeight="1" thickBot="1">
      <c r="B34" s="207" t="s">
        <v>40</v>
      </c>
      <c r="C34" s="170">
        <v>22</v>
      </c>
      <c r="D34" s="169" t="s">
        <v>12</v>
      </c>
      <c r="E34" s="43" t="s">
        <v>11</v>
      </c>
      <c r="F34" s="53">
        <v>3</v>
      </c>
      <c r="G34" s="52">
        <f t="shared" si="0"/>
        <v>77.783999999999992</v>
      </c>
      <c r="H34" s="49">
        <f t="shared" si="1"/>
        <v>777.83999999999992</v>
      </c>
      <c r="I34" s="49">
        <f t="shared" si="2"/>
        <v>75.450479999999985</v>
      </c>
      <c r="J34" s="104">
        <f t="shared" si="3"/>
        <v>754.50479999999982</v>
      </c>
      <c r="K34" s="45">
        <f>'[1]23.06.18'!K39</f>
        <v>64.819999999999993</v>
      </c>
      <c r="L34" s="63">
        <f t="shared" si="4"/>
        <v>648.19999999999993</v>
      </c>
      <c r="M34" s="63">
        <f t="shared" si="5"/>
        <v>62.875399999999992</v>
      </c>
      <c r="N34" s="168">
        <f t="shared" si="6"/>
        <v>628.75399999999991</v>
      </c>
      <c r="O34" s="45">
        <v>65.010000000000005</v>
      </c>
      <c r="P34" s="168">
        <f t="shared" si="8"/>
        <v>650.1</v>
      </c>
      <c r="Q34" s="45">
        <f t="shared" si="9"/>
        <v>78.010000000000005</v>
      </c>
      <c r="R34" s="65">
        <f t="shared" si="7"/>
        <v>780.1</v>
      </c>
      <c r="S34" s="208">
        <v>-10</v>
      </c>
      <c r="T34" s="209">
        <v>85</v>
      </c>
      <c r="U34" s="167">
        <v>10</v>
      </c>
      <c r="V34" s="43">
        <v>30</v>
      </c>
    </row>
    <row r="35" spans="2:22" ht="21" customHeight="1" thickBot="1">
      <c r="B35" s="207"/>
      <c r="C35" s="161">
        <v>23</v>
      </c>
      <c r="D35" s="160" t="s">
        <v>18</v>
      </c>
      <c r="E35" s="30" t="s">
        <v>11</v>
      </c>
      <c r="F35" s="38">
        <v>4</v>
      </c>
      <c r="G35" s="32">
        <f t="shared" si="0"/>
        <v>78.707999999999998</v>
      </c>
      <c r="H35" s="35">
        <f t="shared" si="1"/>
        <v>787.07999999999993</v>
      </c>
      <c r="I35" s="35">
        <f t="shared" si="2"/>
        <v>76.346760000000003</v>
      </c>
      <c r="J35" s="121">
        <f t="shared" si="3"/>
        <v>763.46760000000006</v>
      </c>
      <c r="K35" s="32">
        <f>'[1]23.06.18'!K40</f>
        <v>65.59</v>
      </c>
      <c r="L35" s="35">
        <f t="shared" si="4"/>
        <v>655.90000000000009</v>
      </c>
      <c r="M35" s="35">
        <f t="shared" si="5"/>
        <v>63.622300000000003</v>
      </c>
      <c r="N35" s="121">
        <f t="shared" si="6"/>
        <v>636.22300000000007</v>
      </c>
      <c r="O35" s="32">
        <v>65.78</v>
      </c>
      <c r="P35" s="168">
        <f t="shared" si="8"/>
        <v>657.8</v>
      </c>
      <c r="Q35" s="45">
        <f t="shared" si="9"/>
        <v>78.94</v>
      </c>
      <c r="R35" s="37">
        <f t="shared" si="7"/>
        <v>789.4</v>
      </c>
      <c r="S35" s="208"/>
      <c r="T35" s="209"/>
      <c r="U35" s="159">
        <v>10</v>
      </c>
      <c r="V35" s="30">
        <v>25</v>
      </c>
    </row>
    <row r="36" spans="2:22" ht="21" customHeight="1" thickBot="1">
      <c r="B36" s="207"/>
      <c r="C36" s="161">
        <v>24</v>
      </c>
      <c r="D36" s="160" t="s">
        <v>15</v>
      </c>
      <c r="E36" s="30" t="s">
        <v>26</v>
      </c>
      <c r="F36" s="38">
        <v>3</v>
      </c>
      <c r="G36" s="32">
        <f t="shared" si="0"/>
        <v>89.207999999999998</v>
      </c>
      <c r="H36" s="35">
        <f t="shared" si="1"/>
        <v>892.07999999999993</v>
      </c>
      <c r="I36" s="35">
        <f t="shared" si="2"/>
        <v>86.531759999999991</v>
      </c>
      <c r="J36" s="121">
        <f t="shared" si="3"/>
        <v>865.31759999999986</v>
      </c>
      <c r="K36" s="32">
        <f>'[1]23.06.18'!K41</f>
        <v>74.34</v>
      </c>
      <c r="L36" s="35">
        <f t="shared" si="4"/>
        <v>743.40000000000009</v>
      </c>
      <c r="M36" s="35">
        <f t="shared" si="5"/>
        <v>72.109800000000007</v>
      </c>
      <c r="N36" s="121">
        <f t="shared" si="6"/>
        <v>721.09800000000007</v>
      </c>
      <c r="O36" s="32">
        <v>74.558000000000007</v>
      </c>
      <c r="P36" s="168">
        <f t="shared" si="8"/>
        <v>745.58</v>
      </c>
      <c r="Q36" s="45">
        <f t="shared" si="9"/>
        <v>89.47</v>
      </c>
      <c r="R36" s="37">
        <f t="shared" si="7"/>
        <v>894.7</v>
      </c>
      <c r="S36" s="208"/>
      <c r="T36" s="209"/>
      <c r="U36" s="159">
        <v>10</v>
      </c>
      <c r="V36" s="30">
        <v>30</v>
      </c>
    </row>
    <row r="37" spans="2:22" ht="21" customHeight="1" thickBot="1">
      <c r="B37" s="207"/>
      <c r="C37" s="161">
        <v>25</v>
      </c>
      <c r="D37" s="160" t="s">
        <v>16</v>
      </c>
      <c r="E37" s="30" t="s">
        <v>26</v>
      </c>
      <c r="F37" s="38">
        <v>4</v>
      </c>
      <c r="G37" s="32">
        <f t="shared" si="0"/>
        <v>92.04</v>
      </c>
      <c r="H37" s="35">
        <f t="shared" si="1"/>
        <v>920.40000000000009</v>
      </c>
      <c r="I37" s="35">
        <f t="shared" si="2"/>
        <v>89.278800000000004</v>
      </c>
      <c r="J37" s="121">
        <f t="shared" si="3"/>
        <v>892.78800000000001</v>
      </c>
      <c r="K37" s="32">
        <f>'[1]23.06.18'!K42</f>
        <v>76.7</v>
      </c>
      <c r="L37" s="35">
        <f t="shared" si="4"/>
        <v>767</v>
      </c>
      <c r="M37" s="35">
        <f t="shared" si="5"/>
        <v>74.399000000000001</v>
      </c>
      <c r="N37" s="121">
        <f t="shared" si="6"/>
        <v>743.99</v>
      </c>
      <c r="O37" s="32">
        <v>76.933999999999997</v>
      </c>
      <c r="P37" s="168">
        <f t="shared" si="8"/>
        <v>769.33999999999992</v>
      </c>
      <c r="Q37" s="45">
        <f t="shared" si="9"/>
        <v>92.32</v>
      </c>
      <c r="R37" s="37">
        <f t="shared" si="7"/>
        <v>923.19999999999993</v>
      </c>
      <c r="S37" s="208"/>
      <c r="T37" s="209"/>
      <c r="U37" s="159">
        <v>10</v>
      </c>
      <c r="V37" s="30">
        <v>25</v>
      </c>
    </row>
    <row r="38" spans="2:22" ht="21" customHeight="1" thickBot="1">
      <c r="B38" s="207"/>
      <c r="C38" s="161"/>
      <c r="D38" s="160" t="s">
        <v>22</v>
      </c>
      <c r="E38" s="30" t="s">
        <v>20</v>
      </c>
      <c r="F38" s="38">
        <v>3</v>
      </c>
      <c r="G38" s="32">
        <f t="shared" si="0"/>
        <v>99.36</v>
      </c>
      <c r="H38" s="35">
        <f t="shared" si="1"/>
        <v>993.6</v>
      </c>
      <c r="I38" s="35">
        <f t="shared" si="2"/>
        <v>96.379199999999997</v>
      </c>
      <c r="J38" s="121">
        <f t="shared" si="3"/>
        <v>963.79199999999992</v>
      </c>
      <c r="K38" s="32">
        <f>'[1]23.06.18'!K43</f>
        <v>82.8</v>
      </c>
      <c r="L38" s="35">
        <f t="shared" si="4"/>
        <v>828</v>
      </c>
      <c r="M38" s="35">
        <f t="shared" si="5"/>
        <v>80.315999999999988</v>
      </c>
      <c r="N38" s="121">
        <f t="shared" si="6"/>
        <v>803.15999999999985</v>
      </c>
      <c r="O38" s="32">
        <v>83.05</v>
      </c>
      <c r="P38" s="168">
        <f t="shared" si="8"/>
        <v>830.5</v>
      </c>
      <c r="Q38" s="45">
        <f t="shared" si="9"/>
        <v>99.66</v>
      </c>
      <c r="R38" s="37">
        <f t="shared" si="7"/>
        <v>996.59999999999991</v>
      </c>
      <c r="S38" s="208"/>
      <c r="T38" s="209"/>
      <c r="U38" s="159">
        <v>10</v>
      </c>
      <c r="V38" s="30">
        <v>30</v>
      </c>
    </row>
    <row r="39" spans="2:22" ht="21" customHeight="1" thickBot="1">
      <c r="B39" s="207"/>
      <c r="C39" s="166">
        <v>25</v>
      </c>
      <c r="D39" s="165" t="s">
        <v>21</v>
      </c>
      <c r="E39" s="71" t="s">
        <v>20</v>
      </c>
      <c r="F39" s="75">
        <v>4</v>
      </c>
      <c r="G39" s="58">
        <f t="shared" si="0"/>
        <v>112.116</v>
      </c>
      <c r="H39" s="72">
        <f t="shared" si="1"/>
        <v>1121.1600000000001</v>
      </c>
      <c r="I39" s="72">
        <f t="shared" si="2"/>
        <v>108.75251999999999</v>
      </c>
      <c r="J39" s="102">
        <f t="shared" si="3"/>
        <v>1087.5251999999998</v>
      </c>
      <c r="K39" s="19">
        <f>'[1]23.06.18'!K44</f>
        <v>93.43</v>
      </c>
      <c r="L39" s="22">
        <f t="shared" si="4"/>
        <v>934.30000000000007</v>
      </c>
      <c r="M39" s="22">
        <f t="shared" si="5"/>
        <v>90.627099999999999</v>
      </c>
      <c r="N39" s="122">
        <f t="shared" si="6"/>
        <v>906.27099999999996</v>
      </c>
      <c r="O39" s="19">
        <v>93.709000000000003</v>
      </c>
      <c r="P39" s="168">
        <f t="shared" si="8"/>
        <v>937.09</v>
      </c>
      <c r="Q39" s="45">
        <f t="shared" si="9"/>
        <v>112.45</v>
      </c>
      <c r="R39" s="24">
        <f t="shared" si="7"/>
        <v>1124.5</v>
      </c>
      <c r="S39" s="208"/>
      <c r="T39" s="209"/>
      <c r="U39" s="164">
        <v>10</v>
      </c>
      <c r="V39" s="71">
        <v>25</v>
      </c>
    </row>
    <row r="40" spans="2:22" ht="21" customHeight="1" thickBot="1">
      <c r="B40" s="206" t="s">
        <v>39</v>
      </c>
      <c r="C40" s="163">
        <v>26</v>
      </c>
      <c r="D40" s="162" t="s">
        <v>12</v>
      </c>
      <c r="E40" s="61" t="s">
        <v>11</v>
      </c>
      <c r="F40" s="66">
        <v>3</v>
      </c>
      <c r="G40" s="45">
        <f t="shared" si="0"/>
        <v>60.215999999999994</v>
      </c>
      <c r="H40" s="63">
        <f t="shared" si="1"/>
        <v>602.16</v>
      </c>
      <c r="I40" s="63">
        <f t="shared" si="2"/>
        <v>58.409519999999993</v>
      </c>
      <c r="J40" s="168">
        <f t="shared" si="3"/>
        <v>584.09519999999998</v>
      </c>
      <c r="K40" s="52">
        <f>'[1]23.06.18'!K45</f>
        <v>50.18</v>
      </c>
      <c r="L40" s="49">
        <f t="shared" si="4"/>
        <v>501.8</v>
      </c>
      <c r="M40" s="49">
        <f t="shared" si="5"/>
        <v>48.674599999999998</v>
      </c>
      <c r="N40" s="104">
        <f t="shared" si="6"/>
        <v>486.74599999999998</v>
      </c>
      <c r="O40" s="52">
        <v>50.325000000000003</v>
      </c>
      <c r="P40" s="168">
        <f t="shared" si="8"/>
        <v>503.25</v>
      </c>
      <c r="Q40" s="45">
        <f t="shared" si="9"/>
        <v>60.39</v>
      </c>
      <c r="R40" s="51">
        <f t="shared" si="7"/>
        <v>603.9</v>
      </c>
      <c r="S40" s="201">
        <v>-5</v>
      </c>
      <c r="T40" s="202">
        <v>85</v>
      </c>
      <c r="U40" s="98">
        <v>10</v>
      </c>
      <c r="V40" s="61">
        <v>30</v>
      </c>
    </row>
    <row r="41" spans="2:22" ht="21" customHeight="1" thickBot="1">
      <c r="B41" s="206"/>
      <c r="C41" s="161">
        <v>27</v>
      </c>
      <c r="D41" s="160" t="s">
        <v>18</v>
      </c>
      <c r="E41" s="30" t="s">
        <v>11</v>
      </c>
      <c r="F41" s="38">
        <v>4</v>
      </c>
      <c r="G41" s="32">
        <f t="shared" si="0"/>
        <v>64.956000000000003</v>
      </c>
      <c r="H41" s="35">
        <f t="shared" si="1"/>
        <v>649.56000000000006</v>
      </c>
      <c r="I41" s="35">
        <f t="shared" si="2"/>
        <v>63.00732</v>
      </c>
      <c r="J41" s="121">
        <f t="shared" si="3"/>
        <v>630.07320000000004</v>
      </c>
      <c r="K41" s="32">
        <f>'[1]23.06.18'!K46</f>
        <v>54.13</v>
      </c>
      <c r="L41" s="35">
        <f t="shared" si="4"/>
        <v>541.30000000000007</v>
      </c>
      <c r="M41" s="35">
        <f t="shared" si="5"/>
        <v>52.506100000000004</v>
      </c>
      <c r="N41" s="121">
        <f t="shared" si="6"/>
        <v>525.06100000000004</v>
      </c>
      <c r="O41" s="32">
        <v>57.17799999999999</v>
      </c>
      <c r="P41" s="168">
        <f t="shared" si="8"/>
        <v>571.77999999999986</v>
      </c>
      <c r="Q41" s="45">
        <f t="shared" si="9"/>
        <v>68.61</v>
      </c>
      <c r="R41" s="37">
        <f t="shared" si="7"/>
        <v>686.1</v>
      </c>
      <c r="S41" s="201"/>
      <c r="T41" s="202"/>
      <c r="U41" s="159">
        <v>10</v>
      </c>
      <c r="V41" s="30">
        <v>25</v>
      </c>
    </row>
    <row r="42" spans="2:22" ht="21" customHeight="1" thickBot="1">
      <c r="B42" s="206"/>
      <c r="C42" s="161">
        <v>28</v>
      </c>
      <c r="D42" s="160" t="s">
        <v>15</v>
      </c>
      <c r="E42" s="30" t="s">
        <v>26</v>
      </c>
      <c r="F42" s="38">
        <v>3</v>
      </c>
      <c r="G42" s="32">
        <f t="shared" ref="G42:G61" si="10">K42*1.2</f>
        <v>73.031999999999996</v>
      </c>
      <c r="H42" s="35">
        <f t="shared" ref="H42:H61" si="11">G42*U42</f>
        <v>730.31999999999994</v>
      </c>
      <c r="I42" s="35">
        <f t="shared" ref="I42:I61" si="12">G42*0.97</f>
        <v>70.841039999999992</v>
      </c>
      <c r="J42" s="121">
        <f t="shared" ref="J42:J61" si="13">I42*U42</f>
        <v>708.41039999999998</v>
      </c>
      <c r="K42" s="32">
        <f>'[1]23.06.18'!K47</f>
        <v>60.86</v>
      </c>
      <c r="L42" s="35">
        <f t="shared" ref="L42:L61" si="14">K42*U42</f>
        <v>608.6</v>
      </c>
      <c r="M42" s="35">
        <f t="shared" ref="M42:M61" si="15">K42*0.97</f>
        <v>59.034199999999998</v>
      </c>
      <c r="N42" s="121">
        <f t="shared" ref="N42:N61" si="16">M42*U42</f>
        <v>590.34199999999998</v>
      </c>
      <c r="O42" s="32">
        <v>63.634999999999998</v>
      </c>
      <c r="P42" s="168">
        <f t="shared" si="8"/>
        <v>636.35</v>
      </c>
      <c r="Q42" s="45">
        <f t="shared" si="9"/>
        <v>76.36</v>
      </c>
      <c r="R42" s="37">
        <f t="shared" ref="R42:R66" si="17">Q42*U42</f>
        <v>763.6</v>
      </c>
      <c r="S42" s="201"/>
      <c r="T42" s="202"/>
      <c r="U42" s="159">
        <v>10</v>
      </c>
      <c r="V42" s="30">
        <v>30</v>
      </c>
    </row>
    <row r="43" spans="2:22" ht="21" customHeight="1" thickBot="1">
      <c r="B43" s="206"/>
      <c r="C43" s="161"/>
      <c r="D43" s="160" t="s">
        <v>16</v>
      </c>
      <c r="E43" s="30" t="s">
        <v>26</v>
      </c>
      <c r="F43" s="38">
        <v>4</v>
      </c>
      <c r="G43" s="32">
        <f t="shared" si="10"/>
        <v>82.116</v>
      </c>
      <c r="H43" s="35">
        <f t="shared" si="11"/>
        <v>821.16</v>
      </c>
      <c r="I43" s="35">
        <f t="shared" si="12"/>
        <v>79.652519999999996</v>
      </c>
      <c r="J43" s="121">
        <f t="shared" si="13"/>
        <v>796.52519999999993</v>
      </c>
      <c r="K43" s="32">
        <f>'[1]23.06.18'!K48</f>
        <v>68.430000000000007</v>
      </c>
      <c r="L43" s="35">
        <f t="shared" si="14"/>
        <v>684.30000000000007</v>
      </c>
      <c r="M43" s="35">
        <f t="shared" si="15"/>
        <v>66.377099999999999</v>
      </c>
      <c r="N43" s="121">
        <f t="shared" si="16"/>
        <v>663.77099999999996</v>
      </c>
      <c r="O43" s="32">
        <v>68.628999999999991</v>
      </c>
      <c r="P43" s="168">
        <f t="shared" si="8"/>
        <v>686.29</v>
      </c>
      <c r="Q43" s="45">
        <f t="shared" si="9"/>
        <v>82.35</v>
      </c>
      <c r="R43" s="37">
        <f t="shared" si="17"/>
        <v>823.5</v>
      </c>
      <c r="S43" s="201"/>
      <c r="T43" s="202"/>
      <c r="U43" s="159">
        <v>10</v>
      </c>
      <c r="V43" s="30">
        <v>25</v>
      </c>
    </row>
    <row r="44" spans="2:22" ht="21" customHeight="1" thickBot="1">
      <c r="B44" s="206"/>
      <c r="C44" s="161"/>
      <c r="D44" s="160" t="s">
        <v>22</v>
      </c>
      <c r="E44" s="30" t="s">
        <v>20</v>
      </c>
      <c r="F44" s="38">
        <v>3</v>
      </c>
      <c r="G44" s="32">
        <f t="shared" si="10"/>
        <v>91.608000000000004</v>
      </c>
      <c r="H44" s="35">
        <f t="shared" si="11"/>
        <v>916.08</v>
      </c>
      <c r="I44" s="35">
        <f t="shared" si="12"/>
        <v>88.859760000000009</v>
      </c>
      <c r="J44" s="121">
        <f t="shared" si="13"/>
        <v>888.59760000000006</v>
      </c>
      <c r="K44" s="32">
        <f>'[1]23.06.18'!K49</f>
        <v>76.34</v>
      </c>
      <c r="L44" s="35">
        <f t="shared" si="14"/>
        <v>763.40000000000009</v>
      </c>
      <c r="M44" s="35">
        <f t="shared" si="15"/>
        <v>74.049800000000005</v>
      </c>
      <c r="N44" s="121">
        <f t="shared" si="16"/>
        <v>740.49800000000005</v>
      </c>
      <c r="O44" s="32">
        <v>76.570999999999998</v>
      </c>
      <c r="P44" s="168">
        <f t="shared" si="8"/>
        <v>765.71</v>
      </c>
      <c r="Q44" s="45">
        <f t="shared" si="9"/>
        <v>91.89</v>
      </c>
      <c r="R44" s="37">
        <f t="shared" si="17"/>
        <v>918.9</v>
      </c>
      <c r="S44" s="201"/>
      <c r="T44" s="202"/>
      <c r="U44" s="159">
        <v>10</v>
      </c>
      <c r="V44" s="30">
        <v>30</v>
      </c>
    </row>
    <row r="45" spans="2:22" ht="21" customHeight="1" thickBot="1">
      <c r="B45" s="206"/>
      <c r="C45" s="158">
        <v>29</v>
      </c>
      <c r="D45" s="157" t="s">
        <v>21</v>
      </c>
      <c r="E45" s="17" t="s">
        <v>20</v>
      </c>
      <c r="F45" s="25">
        <v>4</v>
      </c>
      <c r="G45" s="19">
        <f t="shared" si="10"/>
        <v>94.775999999999996</v>
      </c>
      <c r="H45" s="22">
        <f t="shared" si="11"/>
        <v>947.76</v>
      </c>
      <c r="I45" s="22">
        <f t="shared" si="12"/>
        <v>91.932719999999989</v>
      </c>
      <c r="J45" s="122">
        <f t="shared" si="13"/>
        <v>919.32719999999995</v>
      </c>
      <c r="K45" s="58">
        <f>'[1]23.06.18'!K50</f>
        <v>78.98</v>
      </c>
      <c r="L45" s="72">
        <f t="shared" si="14"/>
        <v>789.80000000000007</v>
      </c>
      <c r="M45" s="72">
        <f t="shared" si="15"/>
        <v>76.610600000000005</v>
      </c>
      <c r="N45" s="102">
        <f t="shared" si="16"/>
        <v>766.10599999999999</v>
      </c>
      <c r="O45" s="58">
        <v>79.210999999999999</v>
      </c>
      <c r="P45" s="168">
        <f t="shared" si="8"/>
        <v>792.11</v>
      </c>
      <c r="Q45" s="45">
        <f t="shared" si="9"/>
        <v>95.05</v>
      </c>
      <c r="R45" s="74">
        <f t="shared" si="17"/>
        <v>950.5</v>
      </c>
      <c r="S45" s="201"/>
      <c r="T45" s="202"/>
      <c r="U45" s="94">
        <v>10</v>
      </c>
      <c r="V45" s="17">
        <v>25</v>
      </c>
    </row>
    <row r="46" spans="2:22" ht="21" customHeight="1" thickBot="1">
      <c r="B46" s="210" t="s">
        <v>23</v>
      </c>
      <c r="C46" s="170">
        <v>30</v>
      </c>
      <c r="D46" s="169" t="s">
        <v>12</v>
      </c>
      <c r="E46" s="43" t="s">
        <v>11</v>
      </c>
      <c r="F46" s="53">
        <v>3</v>
      </c>
      <c r="G46" s="52">
        <f t="shared" si="10"/>
        <v>56.147999999999996</v>
      </c>
      <c r="H46" s="49">
        <f t="shared" si="11"/>
        <v>561.48</v>
      </c>
      <c r="I46" s="49">
        <f t="shared" si="12"/>
        <v>54.463559999999994</v>
      </c>
      <c r="J46" s="104">
        <f t="shared" si="13"/>
        <v>544.63559999999995</v>
      </c>
      <c r="K46" s="45">
        <f>'[1]23.06.18'!K51</f>
        <v>46.79</v>
      </c>
      <c r="L46" s="63">
        <f t="shared" si="14"/>
        <v>467.9</v>
      </c>
      <c r="M46" s="63">
        <f t="shared" si="15"/>
        <v>45.386299999999999</v>
      </c>
      <c r="N46" s="168">
        <f t="shared" si="16"/>
        <v>453.863</v>
      </c>
      <c r="O46" s="45">
        <v>45.935999999999993</v>
      </c>
      <c r="P46" s="168">
        <f t="shared" si="8"/>
        <v>459.3599999999999</v>
      </c>
      <c r="Q46" s="45">
        <f t="shared" si="9"/>
        <v>55.12</v>
      </c>
      <c r="R46" s="65">
        <f t="shared" si="17"/>
        <v>551.19999999999993</v>
      </c>
      <c r="S46" s="208">
        <v>0</v>
      </c>
      <c r="T46" s="209">
        <v>85</v>
      </c>
      <c r="U46" s="167">
        <v>10</v>
      </c>
      <c r="V46" s="43">
        <v>30</v>
      </c>
    </row>
    <row r="47" spans="2:22" ht="21" customHeight="1" thickBot="1">
      <c r="B47" s="210"/>
      <c r="C47" s="161">
        <v>31</v>
      </c>
      <c r="D47" s="160" t="s">
        <v>18</v>
      </c>
      <c r="E47" s="30" t="s">
        <v>11</v>
      </c>
      <c r="F47" s="38">
        <v>4</v>
      </c>
      <c r="G47" s="32">
        <f t="shared" si="10"/>
        <v>64.331999999999994</v>
      </c>
      <c r="H47" s="35">
        <f t="shared" si="11"/>
        <v>643.31999999999994</v>
      </c>
      <c r="I47" s="35">
        <f t="shared" si="12"/>
        <v>62.402039999999992</v>
      </c>
      <c r="J47" s="121">
        <f t="shared" si="13"/>
        <v>624.02039999999988</v>
      </c>
      <c r="K47" s="32">
        <f>'[1]23.06.18'!K52</f>
        <v>53.61</v>
      </c>
      <c r="L47" s="35">
        <f t="shared" si="14"/>
        <v>536.1</v>
      </c>
      <c r="M47" s="35">
        <f t="shared" si="15"/>
        <v>52.0017</v>
      </c>
      <c r="N47" s="121">
        <f t="shared" si="16"/>
        <v>520.01700000000005</v>
      </c>
      <c r="O47" s="32">
        <v>52.624000000000002</v>
      </c>
      <c r="P47" s="168">
        <f t="shared" si="8"/>
        <v>526.24</v>
      </c>
      <c r="Q47" s="45">
        <f t="shared" si="9"/>
        <v>63.15</v>
      </c>
      <c r="R47" s="37">
        <f t="shared" si="17"/>
        <v>631.5</v>
      </c>
      <c r="S47" s="208"/>
      <c r="T47" s="209"/>
      <c r="U47" s="159">
        <v>10</v>
      </c>
      <c r="V47" s="30">
        <v>25</v>
      </c>
    </row>
    <row r="48" spans="2:22" ht="21" customHeight="1" thickBot="1">
      <c r="B48" s="210"/>
      <c r="C48" s="161">
        <v>32</v>
      </c>
      <c r="D48" s="160" t="s">
        <v>12</v>
      </c>
      <c r="E48" s="30" t="s">
        <v>11</v>
      </c>
      <c r="F48" s="38">
        <v>3.5</v>
      </c>
      <c r="G48" s="32">
        <f t="shared" si="10"/>
        <v>60.095999999999997</v>
      </c>
      <c r="H48" s="35">
        <f t="shared" si="11"/>
        <v>600.95999999999992</v>
      </c>
      <c r="I48" s="35">
        <f t="shared" si="12"/>
        <v>58.293119999999995</v>
      </c>
      <c r="J48" s="121">
        <f t="shared" si="13"/>
        <v>582.93119999999999</v>
      </c>
      <c r="K48" s="32">
        <f>'[1]23.06.18'!K53</f>
        <v>50.08</v>
      </c>
      <c r="L48" s="35">
        <f t="shared" si="14"/>
        <v>500.79999999999995</v>
      </c>
      <c r="M48" s="35">
        <f t="shared" si="15"/>
        <v>48.577599999999997</v>
      </c>
      <c r="N48" s="121">
        <f t="shared" si="16"/>
        <v>485.77599999999995</v>
      </c>
      <c r="O48" s="32">
        <v>49.158999999999999</v>
      </c>
      <c r="P48" s="168">
        <f t="shared" si="8"/>
        <v>491.59</v>
      </c>
      <c r="Q48" s="45">
        <f t="shared" si="9"/>
        <v>58.99</v>
      </c>
      <c r="R48" s="37">
        <f t="shared" si="17"/>
        <v>589.9</v>
      </c>
      <c r="S48" s="208"/>
      <c r="T48" s="209"/>
      <c r="U48" s="159">
        <v>10</v>
      </c>
      <c r="V48" s="30">
        <v>30</v>
      </c>
    </row>
    <row r="49" spans="2:22" ht="21" customHeight="1" thickBot="1">
      <c r="B49" s="210"/>
      <c r="C49" s="161">
        <v>33</v>
      </c>
      <c r="D49" s="160" t="s">
        <v>18</v>
      </c>
      <c r="E49" s="30" t="s">
        <v>11</v>
      </c>
      <c r="F49" s="38">
        <v>4.5</v>
      </c>
      <c r="G49" s="32">
        <f t="shared" si="10"/>
        <v>70.99199999999999</v>
      </c>
      <c r="H49" s="35">
        <f t="shared" si="11"/>
        <v>709.91999999999985</v>
      </c>
      <c r="I49" s="35">
        <f t="shared" si="12"/>
        <v>68.862239999999986</v>
      </c>
      <c r="J49" s="121">
        <f t="shared" si="13"/>
        <v>688.62239999999986</v>
      </c>
      <c r="K49" s="32">
        <f>'[1]23.06.18'!K54</f>
        <v>59.16</v>
      </c>
      <c r="L49" s="35">
        <f t="shared" si="14"/>
        <v>591.59999999999991</v>
      </c>
      <c r="M49" s="35">
        <f t="shared" si="15"/>
        <v>57.385199999999998</v>
      </c>
      <c r="N49" s="121">
        <f t="shared" si="16"/>
        <v>573.85199999999998</v>
      </c>
      <c r="O49" s="32">
        <v>58.068999999999996</v>
      </c>
      <c r="P49" s="168">
        <f t="shared" si="8"/>
        <v>580.68999999999994</v>
      </c>
      <c r="Q49" s="45">
        <f t="shared" si="9"/>
        <v>69.680000000000007</v>
      </c>
      <c r="R49" s="37">
        <f t="shared" si="17"/>
        <v>696.80000000000007</v>
      </c>
      <c r="S49" s="208"/>
      <c r="T49" s="209"/>
      <c r="U49" s="159">
        <v>10</v>
      </c>
      <c r="V49" s="30">
        <v>25</v>
      </c>
    </row>
    <row r="50" spans="2:22" ht="21" customHeight="1" thickBot="1">
      <c r="B50" s="210"/>
      <c r="C50" s="161">
        <v>34</v>
      </c>
      <c r="D50" s="160" t="s">
        <v>15</v>
      </c>
      <c r="E50" s="30" t="s">
        <v>26</v>
      </c>
      <c r="F50" s="38">
        <v>3.5</v>
      </c>
      <c r="G50" s="32">
        <f t="shared" si="10"/>
        <v>76.703999999999994</v>
      </c>
      <c r="H50" s="35">
        <f t="shared" si="11"/>
        <v>767.04</v>
      </c>
      <c r="I50" s="35">
        <f t="shared" si="12"/>
        <v>74.402879999999996</v>
      </c>
      <c r="J50" s="121">
        <f t="shared" si="13"/>
        <v>744.02879999999993</v>
      </c>
      <c r="K50" s="32">
        <f>'[1]23.06.18'!K55</f>
        <v>63.92</v>
      </c>
      <c r="L50" s="35">
        <f t="shared" si="14"/>
        <v>639.20000000000005</v>
      </c>
      <c r="M50" s="35">
        <f t="shared" si="15"/>
        <v>62.002400000000002</v>
      </c>
      <c r="N50" s="121">
        <f t="shared" si="16"/>
        <v>620.024</v>
      </c>
      <c r="O50" s="32">
        <v>62.744</v>
      </c>
      <c r="P50" s="168">
        <f t="shared" si="8"/>
        <v>627.44000000000005</v>
      </c>
      <c r="Q50" s="45">
        <f t="shared" si="9"/>
        <v>75.290000000000006</v>
      </c>
      <c r="R50" s="37">
        <f t="shared" si="17"/>
        <v>752.90000000000009</v>
      </c>
      <c r="S50" s="208"/>
      <c r="T50" s="209"/>
      <c r="U50" s="159">
        <v>10</v>
      </c>
      <c r="V50" s="30">
        <v>30</v>
      </c>
    </row>
    <row r="51" spans="2:22" ht="21" customHeight="1" thickBot="1">
      <c r="B51" s="210"/>
      <c r="C51" s="161">
        <v>35</v>
      </c>
      <c r="D51" s="160" t="s">
        <v>16</v>
      </c>
      <c r="E51" s="30" t="s">
        <v>26</v>
      </c>
      <c r="F51" s="38">
        <v>4.5</v>
      </c>
      <c r="G51" s="32">
        <f t="shared" si="10"/>
        <v>82.823999999999998</v>
      </c>
      <c r="H51" s="35">
        <f t="shared" si="11"/>
        <v>828.24</v>
      </c>
      <c r="I51" s="35">
        <f t="shared" si="12"/>
        <v>80.339280000000002</v>
      </c>
      <c r="J51" s="121">
        <f t="shared" si="13"/>
        <v>803.39280000000008</v>
      </c>
      <c r="K51" s="32">
        <f>'[1]23.06.18'!K56</f>
        <v>69.02</v>
      </c>
      <c r="L51" s="35">
        <f t="shared" si="14"/>
        <v>690.19999999999993</v>
      </c>
      <c r="M51" s="35">
        <f t="shared" si="15"/>
        <v>66.949399999999997</v>
      </c>
      <c r="N51" s="121">
        <f t="shared" si="16"/>
        <v>669.49399999999991</v>
      </c>
      <c r="O51" s="32">
        <v>67.749000000000009</v>
      </c>
      <c r="P51" s="168">
        <f t="shared" si="8"/>
        <v>677.49000000000012</v>
      </c>
      <c r="Q51" s="45">
        <f t="shared" si="9"/>
        <v>81.3</v>
      </c>
      <c r="R51" s="37">
        <f t="shared" si="17"/>
        <v>813</v>
      </c>
      <c r="S51" s="208"/>
      <c r="T51" s="209"/>
      <c r="U51" s="159">
        <v>10</v>
      </c>
      <c r="V51" s="30">
        <v>25</v>
      </c>
    </row>
    <row r="52" spans="2:22" ht="21" customHeight="1" thickBot="1">
      <c r="B52" s="210"/>
      <c r="C52" s="161">
        <v>36</v>
      </c>
      <c r="D52" s="160" t="s">
        <v>15</v>
      </c>
      <c r="E52" s="30" t="s">
        <v>26</v>
      </c>
      <c r="F52" s="38">
        <v>3</v>
      </c>
      <c r="G52" s="32">
        <f t="shared" si="10"/>
        <v>72.251999999999995</v>
      </c>
      <c r="H52" s="35">
        <f t="shared" si="11"/>
        <v>722.52</v>
      </c>
      <c r="I52" s="35">
        <f t="shared" si="12"/>
        <v>70.084439999999987</v>
      </c>
      <c r="J52" s="121">
        <f t="shared" si="13"/>
        <v>700.84439999999984</v>
      </c>
      <c r="K52" s="32">
        <f>'[1]23.06.18'!K57</f>
        <v>60.21</v>
      </c>
      <c r="L52" s="35">
        <f t="shared" si="14"/>
        <v>602.1</v>
      </c>
      <c r="M52" s="35">
        <f t="shared" si="15"/>
        <v>58.403700000000001</v>
      </c>
      <c r="N52" s="121">
        <f t="shared" si="16"/>
        <v>584.03700000000003</v>
      </c>
      <c r="O52" s="32">
        <v>59.102999999999994</v>
      </c>
      <c r="P52" s="168">
        <f t="shared" si="8"/>
        <v>591.03</v>
      </c>
      <c r="Q52" s="45">
        <f t="shared" si="9"/>
        <v>70.92</v>
      </c>
      <c r="R52" s="37">
        <f t="shared" si="17"/>
        <v>709.2</v>
      </c>
      <c r="S52" s="208"/>
      <c r="T52" s="209"/>
      <c r="U52" s="159">
        <v>10</v>
      </c>
      <c r="V52" s="30">
        <v>30</v>
      </c>
    </row>
    <row r="53" spans="2:22" ht="21" customHeight="1" thickBot="1">
      <c r="B53" s="210"/>
      <c r="C53" s="166">
        <v>37</v>
      </c>
      <c r="D53" s="165" t="s">
        <v>16</v>
      </c>
      <c r="E53" s="71" t="s">
        <v>26</v>
      </c>
      <c r="F53" s="75">
        <v>4</v>
      </c>
      <c r="G53" s="58">
        <f t="shared" si="10"/>
        <v>78.635999999999996</v>
      </c>
      <c r="H53" s="72">
        <f t="shared" si="11"/>
        <v>786.3599999999999</v>
      </c>
      <c r="I53" s="72">
        <f t="shared" si="12"/>
        <v>76.27691999999999</v>
      </c>
      <c r="J53" s="102">
        <f t="shared" si="13"/>
        <v>762.76919999999996</v>
      </c>
      <c r="K53" s="19">
        <f>'[1]23.06.18'!K58</f>
        <v>65.53</v>
      </c>
      <c r="L53" s="22">
        <f t="shared" si="14"/>
        <v>655.29999999999995</v>
      </c>
      <c r="M53" s="22">
        <f t="shared" si="15"/>
        <v>63.564099999999996</v>
      </c>
      <c r="N53" s="122">
        <f t="shared" si="16"/>
        <v>635.64099999999996</v>
      </c>
      <c r="O53" s="19">
        <v>64.327999999999989</v>
      </c>
      <c r="P53" s="168">
        <f t="shared" si="8"/>
        <v>643.27999999999986</v>
      </c>
      <c r="Q53" s="45">
        <f t="shared" si="9"/>
        <v>77.19</v>
      </c>
      <c r="R53" s="24">
        <f t="shared" si="17"/>
        <v>771.9</v>
      </c>
      <c r="S53" s="208"/>
      <c r="T53" s="209"/>
      <c r="U53" s="164">
        <v>10</v>
      </c>
      <c r="V53" s="71">
        <v>25</v>
      </c>
    </row>
    <row r="54" spans="2:22" ht="21" customHeight="1" thickBot="1">
      <c r="B54" s="206" t="s">
        <v>24</v>
      </c>
      <c r="C54" s="163">
        <v>38</v>
      </c>
      <c r="D54" s="162" t="s">
        <v>15</v>
      </c>
      <c r="E54" s="61" t="s">
        <v>26</v>
      </c>
      <c r="F54" s="66">
        <v>3</v>
      </c>
      <c r="G54" s="45">
        <f t="shared" si="10"/>
        <v>69.707999999999998</v>
      </c>
      <c r="H54" s="63">
        <f t="shared" si="11"/>
        <v>697.07999999999993</v>
      </c>
      <c r="I54" s="63">
        <f t="shared" si="12"/>
        <v>67.616759999999999</v>
      </c>
      <c r="J54" s="168">
        <f t="shared" si="13"/>
        <v>676.16759999999999</v>
      </c>
      <c r="K54" s="52">
        <f>'[1]23.06.18'!K59</f>
        <v>58.09</v>
      </c>
      <c r="L54" s="49">
        <f t="shared" si="14"/>
        <v>580.90000000000009</v>
      </c>
      <c r="M54" s="49">
        <f t="shared" si="15"/>
        <v>56.347300000000004</v>
      </c>
      <c r="N54" s="104">
        <f t="shared" si="16"/>
        <v>563.47300000000007</v>
      </c>
      <c r="O54" s="52">
        <v>54.549000000000007</v>
      </c>
      <c r="P54" s="168">
        <f t="shared" si="8"/>
        <v>545.49</v>
      </c>
      <c r="Q54" s="45">
        <f t="shared" si="9"/>
        <v>65.459999999999994</v>
      </c>
      <c r="R54" s="51">
        <f t="shared" si="17"/>
        <v>654.59999999999991</v>
      </c>
      <c r="S54" s="201">
        <v>0</v>
      </c>
      <c r="T54" s="202">
        <v>80</v>
      </c>
      <c r="U54" s="98">
        <v>10</v>
      </c>
      <c r="V54" s="61">
        <v>30</v>
      </c>
    </row>
    <row r="55" spans="2:22" ht="21" customHeight="1" thickBot="1">
      <c r="B55" s="206"/>
      <c r="C55" s="158">
        <v>39</v>
      </c>
      <c r="D55" s="157" t="s">
        <v>16</v>
      </c>
      <c r="E55" s="17" t="s">
        <v>26</v>
      </c>
      <c r="F55" s="25">
        <v>4</v>
      </c>
      <c r="G55" s="19">
        <f t="shared" si="10"/>
        <v>75.72</v>
      </c>
      <c r="H55" s="22">
        <f t="shared" si="11"/>
        <v>757.2</v>
      </c>
      <c r="I55" s="22">
        <f t="shared" si="12"/>
        <v>73.448399999999992</v>
      </c>
      <c r="J55" s="122">
        <f t="shared" si="13"/>
        <v>734.48399999999992</v>
      </c>
      <c r="K55" s="32">
        <f>'[1]23.06.18'!K60</f>
        <v>63.1</v>
      </c>
      <c r="L55" s="22">
        <f t="shared" si="14"/>
        <v>631</v>
      </c>
      <c r="M55" s="22">
        <f t="shared" si="15"/>
        <v>61.207000000000001</v>
      </c>
      <c r="N55" s="122">
        <f t="shared" si="16"/>
        <v>612.07000000000005</v>
      </c>
      <c r="O55" s="58">
        <v>59.246000000000002</v>
      </c>
      <c r="P55" s="168">
        <f t="shared" si="8"/>
        <v>592.46</v>
      </c>
      <c r="Q55" s="45">
        <f t="shared" si="9"/>
        <v>71.099999999999994</v>
      </c>
      <c r="R55" s="74">
        <f t="shared" si="17"/>
        <v>711</v>
      </c>
      <c r="S55" s="201"/>
      <c r="T55" s="202"/>
      <c r="U55" s="94">
        <v>10</v>
      </c>
      <c r="V55" s="17">
        <v>25</v>
      </c>
    </row>
    <row r="56" spans="2:22" ht="21" customHeight="1" thickBot="1">
      <c r="B56" s="207" t="s">
        <v>38</v>
      </c>
      <c r="C56" s="170">
        <v>42</v>
      </c>
      <c r="D56" s="169" t="s">
        <v>12</v>
      </c>
      <c r="E56" s="43" t="s">
        <v>11</v>
      </c>
      <c r="F56" s="53">
        <v>3</v>
      </c>
      <c r="G56" s="32">
        <f t="shared" si="10"/>
        <v>52.463999999999999</v>
      </c>
      <c r="H56" s="35">
        <f t="shared" si="11"/>
        <v>524.64</v>
      </c>
      <c r="I56" s="35">
        <f t="shared" si="12"/>
        <v>50.890079999999998</v>
      </c>
      <c r="J56" s="121">
        <f t="shared" si="13"/>
        <v>508.9008</v>
      </c>
      <c r="K56" s="45">
        <f>'[1]23.06.18'!K61</f>
        <v>43.72</v>
      </c>
      <c r="L56" s="63">
        <f t="shared" si="14"/>
        <v>437.2</v>
      </c>
      <c r="M56" s="63">
        <f t="shared" si="15"/>
        <v>42.4084</v>
      </c>
      <c r="N56" s="168">
        <f t="shared" si="16"/>
        <v>424.084</v>
      </c>
      <c r="O56" s="45">
        <v>44.781000000000006</v>
      </c>
      <c r="P56" s="168">
        <f t="shared" si="8"/>
        <v>447.81000000000006</v>
      </c>
      <c r="Q56" s="45">
        <f t="shared" si="9"/>
        <v>53.74</v>
      </c>
      <c r="R56" s="65">
        <f t="shared" si="17"/>
        <v>537.4</v>
      </c>
      <c r="S56" s="208"/>
      <c r="T56" s="209"/>
      <c r="U56" s="167">
        <v>10</v>
      </c>
      <c r="V56" s="43">
        <v>30</v>
      </c>
    </row>
    <row r="57" spans="2:22" ht="21" customHeight="1" thickBot="1">
      <c r="B57" s="207"/>
      <c r="C57" s="166">
        <v>43</v>
      </c>
      <c r="D57" s="165" t="s">
        <v>18</v>
      </c>
      <c r="E57" s="71" t="s">
        <v>11</v>
      </c>
      <c r="F57" s="75">
        <v>4</v>
      </c>
      <c r="G57" s="58">
        <f t="shared" si="10"/>
        <v>60.095999999999997</v>
      </c>
      <c r="H57" s="72">
        <f t="shared" si="11"/>
        <v>600.95999999999992</v>
      </c>
      <c r="I57" s="72">
        <f t="shared" si="12"/>
        <v>58.293119999999995</v>
      </c>
      <c r="J57" s="102">
        <f t="shared" si="13"/>
        <v>582.93119999999999</v>
      </c>
      <c r="K57" s="19">
        <f>'[1]23.06.18'!K62</f>
        <v>50.08</v>
      </c>
      <c r="L57" s="22">
        <f t="shared" si="14"/>
        <v>500.79999999999995</v>
      </c>
      <c r="M57" s="22">
        <f t="shared" si="15"/>
        <v>48.577599999999997</v>
      </c>
      <c r="N57" s="122">
        <f t="shared" si="16"/>
        <v>485.77599999999995</v>
      </c>
      <c r="O57" s="19">
        <v>51.018000000000001</v>
      </c>
      <c r="P57" s="168">
        <f t="shared" si="8"/>
        <v>510.18</v>
      </c>
      <c r="Q57" s="45">
        <f t="shared" si="9"/>
        <v>61.22</v>
      </c>
      <c r="R57" s="24">
        <f t="shared" si="17"/>
        <v>612.20000000000005</v>
      </c>
      <c r="S57" s="208"/>
      <c r="T57" s="209"/>
      <c r="U57" s="164">
        <v>10</v>
      </c>
      <c r="V57" s="71">
        <v>25</v>
      </c>
    </row>
    <row r="58" spans="2:22" ht="21" customHeight="1" thickBot="1">
      <c r="B58" s="200" t="s">
        <v>13</v>
      </c>
      <c r="C58" s="163">
        <v>44</v>
      </c>
      <c r="D58" s="162" t="s">
        <v>12</v>
      </c>
      <c r="E58" s="61" t="s">
        <v>11</v>
      </c>
      <c r="F58" s="66">
        <v>2.5</v>
      </c>
      <c r="G58" s="45">
        <f t="shared" si="10"/>
        <v>42.467999999999996</v>
      </c>
      <c r="H58" s="63">
        <f t="shared" si="11"/>
        <v>382.21199999999999</v>
      </c>
      <c r="I58" s="63">
        <f t="shared" si="12"/>
        <v>41.193959999999997</v>
      </c>
      <c r="J58" s="65">
        <f t="shared" si="13"/>
        <v>370.74563999999998</v>
      </c>
      <c r="K58" s="52">
        <f>'[1]23.06.18'!K63</f>
        <v>35.39</v>
      </c>
      <c r="L58" s="49">
        <f t="shared" si="14"/>
        <v>318.51</v>
      </c>
      <c r="M58" s="49">
        <f t="shared" si="15"/>
        <v>34.328299999999999</v>
      </c>
      <c r="N58" s="104">
        <f t="shared" si="16"/>
        <v>308.9547</v>
      </c>
      <c r="O58" s="52">
        <v>36.289000000000001</v>
      </c>
      <c r="P58" s="168">
        <f t="shared" si="8"/>
        <v>362.89</v>
      </c>
      <c r="Q58" s="45">
        <f t="shared" si="9"/>
        <v>43.55</v>
      </c>
      <c r="R58" s="51">
        <f t="shared" si="17"/>
        <v>391.95</v>
      </c>
      <c r="S58" s="201">
        <v>0</v>
      </c>
      <c r="T58" s="202">
        <v>70</v>
      </c>
      <c r="U58" s="98">
        <v>9</v>
      </c>
      <c r="V58" s="61">
        <v>42</v>
      </c>
    </row>
    <row r="59" spans="2:22" ht="21" customHeight="1" thickBot="1">
      <c r="B59" s="200"/>
      <c r="C59" s="161">
        <v>45</v>
      </c>
      <c r="D59" s="160" t="s">
        <v>18</v>
      </c>
      <c r="E59" s="30" t="s">
        <v>17</v>
      </c>
      <c r="F59" s="38">
        <v>3.5</v>
      </c>
      <c r="G59" s="32">
        <f t="shared" si="10"/>
        <v>48.3</v>
      </c>
      <c r="H59" s="35">
        <f t="shared" si="11"/>
        <v>434.7</v>
      </c>
      <c r="I59" s="35">
        <f t="shared" si="12"/>
        <v>46.850999999999999</v>
      </c>
      <c r="J59" s="37">
        <f t="shared" si="13"/>
        <v>421.65899999999999</v>
      </c>
      <c r="K59" s="32">
        <f>'[1]23.06.18'!K64</f>
        <v>40.25</v>
      </c>
      <c r="L59" s="35">
        <f t="shared" si="14"/>
        <v>362.25</v>
      </c>
      <c r="M59" s="35">
        <f t="shared" si="15"/>
        <v>39.042499999999997</v>
      </c>
      <c r="N59" s="121">
        <f t="shared" si="16"/>
        <v>351.38249999999999</v>
      </c>
      <c r="O59" s="32">
        <v>40.204999999999998</v>
      </c>
      <c r="P59" s="168">
        <f t="shared" si="8"/>
        <v>402.04999999999995</v>
      </c>
      <c r="Q59" s="45">
        <f t="shared" si="9"/>
        <v>48.25</v>
      </c>
      <c r="R59" s="37">
        <f t="shared" si="17"/>
        <v>434.25</v>
      </c>
      <c r="S59" s="201"/>
      <c r="T59" s="202"/>
      <c r="U59" s="159">
        <v>9</v>
      </c>
      <c r="V59" s="30">
        <v>30</v>
      </c>
    </row>
    <row r="60" spans="2:22" ht="21" customHeight="1" thickBot="1">
      <c r="B60" s="200"/>
      <c r="C60" s="161">
        <v>46</v>
      </c>
      <c r="D60" s="160" t="s">
        <v>15</v>
      </c>
      <c r="E60" s="30" t="s">
        <v>14</v>
      </c>
      <c r="F60" s="38">
        <v>2.5</v>
      </c>
      <c r="G60" s="32">
        <f t="shared" si="10"/>
        <v>56.183999999999997</v>
      </c>
      <c r="H60" s="35">
        <f t="shared" si="11"/>
        <v>505.65599999999995</v>
      </c>
      <c r="I60" s="35">
        <f t="shared" si="12"/>
        <v>54.498479999999994</v>
      </c>
      <c r="J60" s="37">
        <f t="shared" si="13"/>
        <v>490.48631999999992</v>
      </c>
      <c r="K60" s="32">
        <f>'[1]23.06.18'!K65</f>
        <v>46.82</v>
      </c>
      <c r="L60" s="35">
        <f t="shared" si="14"/>
        <v>421.38</v>
      </c>
      <c r="M60" s="35">
        <f t="shared" si="15"/>
        <v>45.415399999999998</v>
      </c>
      <c r="N60" s="121">
        <f t="shared" si="16"/>
        <v>408.73859999999996</v>
      </c>
      <c r="O60" s="32">
        <v>43.67</v>
      </c>
      <c r="P60" s="168">
        <f t="shared" si="8"/>
        <v>436.70000000000005</v>
      </c>
      <c r="Q60" s="45">
        <f t="shared" si="9"/>
        <v>52.4</v>
      </c>
      <c r="R60" s="37">
        <f t="shared" si="17"/>
        <v>471.59999999999997</v>
      </c>
      <c r="S60" s="201"/>
      <c r="T60" s="202"/>
      <c r="U60" s="159">
        <v>9</v>
      </c>
      <c r="V60" s="30">
        <v>42</v>
      </c>
    </row>
    <row r="61" spans="2:22" ht="21" customHeight="1" thickBot="1">
      <c r="B61" s="200"/>
      <c r="C61" s="158">
        <v>47</v>
      </c>
      <c r="D61" s="157" t="s">
        <v>16</v>
      </c>
      <c r="E61" s="17" t="s">
        <v>14</v>
      </c>
      <c r="F61" s="25">
        <v>3.5</v>
      </c>
      <c r="G61" s="19">
        <f t="shared" si="10"/>
        <v>60.443999999999996</v>
      </c>
      <c r="H61" s="22">
        <f t="shared" si="11"/>
        <v>543.99599999999998</v>
      </c>
      <c r="I61" s="22">
        <f t="shared" si="12"/>
        <v>58.630679999999991</v>
      </c>
      <c r="J61" s="24">
        <f t="shared" si="13"/>
        <v>527.67611999999997</v>
      </c>
      <c r="K61" s="19">
        <f>'[1]23.06.18'!K66</f>
        <v>50.37</v>
      </c>
      <c r="L61" s="22">
        <f t="shared" si="14"/>
        <v>453.33</v>
      </c>
      <c r="M61" s="22">
        <f t="shared" si="15"/>
        <v>48.858899999999998</v>
      </c>
      <c r="N61" s="121">
        <f t="shared" si="16"/>
        <v>439.73009999999999</v>
      </c>
      <c r="O61" s="32">
        <v>46.981000000000002</v>
      </c>
      <c r="P61" s="168">
        <f t="shared" si="8"/>
        <v>469.81</v>
      </c>
      <c r="Q61" s="45">
        <f t="shared" si="9"/>
        <v>56.38</v>
      </c>
      <c r="R61" s="37">
        <f t="shared" si="17"/>
        <v>507.42</v>
      </c>
      <c r="S61" s="201"/>
      <c r="T61" s="202"/>
      <c r="U61" s="94">
        <v>9</v>
      </c>
      <c r="V61" s="17">
        <v>30</v>
      </c>
    </row>
    <row r="62" spans="2:22" s="125" customFormat="1" ht="21" hidden="1" customHeight="1">
      <c r="B62" s="195" t="s">
        <v>19</v>
      </c>
      <c r="C62" s="156">
        <v>48</v>
      </c>
      <c r="D62" s="155" t="s">
        <v>12</v>
      </c>
      <c r="E62" s="149" t="s">
        <v>11</v>
      </c>
      <c r="F62" s="154" t="s">
        <v>10</v>
      </c>
      <c r="G62" s="153"/>
      <c r="H62" s="153"/>
      <c r="I62" s="153"/>
      <c r="J62" s="153"/>
      <c r="K62" s="153"/>
      <c r="L62" s="153"/>
      <c r="M62" s="153"/>
      <c r="N62" s="152"/>
      <c r="O62" s="143">
        <v>32.846000000000004</v>
      </c>
      <c r="P62" s="168">
        <f t="shared" si="8"/>
        <v>328.46000000000004</v>
      </c>
      <c r="Q62" s="45">
        <f t="shared" si="9"/>
        <v>39.42</v>
      </c>
      <c r="R62" s="141">
        <f t="shared" si="17"/>
        <v>354.78000000000003</v>
      </c>
      <c r="S62" s="151"/>
      <c r="T62" s="149"/>
      <c r="U62" s="150">
        <v>9</v>
      </c>
      <c r="V62" s="149">
        <v>42</v>
      </c>
    </row>
    <row r="63" spans="2:22" s="125" customFormat="1" ht="21" hidden="1" customHeight="1">
      <c r="B63" s="195"/>
      <c r="C63" s="147">
        <v>49</v>
      </c>
      <c r="D63" s="146" t="s">
        <v>18</v>
      </c>
      <c r="E63" s="137" t="s">
        <v>11</v>
      </c>
      <c r="F63" s="145" t="s">
        <v>37</v>
      </c>
      <c r="G63" s="144"/>
      <c r="H63" s="144"/>
      <c r="I63" s="144"/>
      <c r="J63" s="144"/>
      <c r="K63" s="144"/>
      <c r="L63" s="144"/>
      <c r="M63" s="144"/>
      <c r="N63" s="142"/>
      <c r="O63" s="143">
        <v>37.102999999999994</v>
      </c>
      <c r="P63" s="168">
        <f t="shared" si="8"/>
        <v>371.03</v>
      </c>
      <c r="Q63" s="45">
        <f t="shared" si="9"/>
        <v>44.52</v>
      </c>
      <c r="R63" s="141">
        <f t="shared" si="17"/>
        <v>400.68</v>
      </c>
      <c r="S63" s="148">
        <v>0</v>
      </c>
      <c r="T63" s="137">
        <v>70</v>
      </c>
      <c r="U63" s="138">
        <v>9</v>
      </c>
      <c r="V63" s="137">
        <v>30</v>
      </c>
    </row>
    <row r="64" spans="2:22" s="125" customFormat="1" ht="21" hidden="1" customHeight="1">
      <c r="B64" s="195"/>
      <c r="C64" s="147">
        <v>50</v>
      </c>
      <c r="D64" s="146" t="s">
        <v>15</v>
      </c>
      <c r="E64" s="137" t="s">
        <v>14</v>
      </c>
      <c r="F64" s="145" t="s">
        <v>10</v>
      </c>
      <c r="G64" s="144"/>
      <c r="H64" s="144"/>
      <c r="I64" s="144"/>
      <c r="J64" s="144"/>
      <c r="K64" s="144"/>
      <c r="L64" s="144"/>
      <c r="M64" s="144"/>
      <c r="N64" s="142"/>
      <c r="O64" s="143">
        <v>38.566000000000003</v>
      </c>
      <c r="P64" s="168">
        <f t="shared" si="8"/>
        <v>385.66</v>
      </c>
      <c r="Q64" s="45">
        <f t="shared" si="9"/>
        <v>46.28</v>
      </c>
      <c r="R64" s="141">
        <f t="shared" si="17"/>
        <v>416.52</v>
      </c>
      <c r="S64" s="140"/>
      <c r="T64" s="139"/>
      <c r="U64" s="138">
        <v>9</v>
      </c>
      <c r="V64" s="137">
        <v>42</v>
      </c>
    </row>
    <row r="65" spans="2:256" s="125" customFormat="1" ht="21" hidden="1" customHeight="1">
      <c r="B65" s="195"/>
      <c r="C65" s="136">
        <v>51</v>
      </c>
      <c r="D65" s="135" t="s">
        <v>16</v>
      </c>
      <c r="E65" s="126" t="s">
        <v>14</v>
      </c>
      <c r="F65" s="134" t="s">
        <v>37</v>
      </c>
      <c r="G65" s="133"/>
      <c r="H65" s="133"/>
      <c r="I65" s="133"/>
      <c r="J65" s="133"/>
      <c r="K65" s="133"/>
      <c r="L65" s="133"/>
      <c r="M65" s="133"/>
      <c r="N65" s="131"/>
      <c r="O65" s="132">
        <v>42.933</v>
      </c>
      <c r="P65" s="168">
        <f t="shared" si="8"/>
        <v>429.33</v>
      </c>
      <c r="Q65" s="45">
        <f t="shared" si="9"/>
        <v>51.52</v>
      </c>
      <c r="R65" s="130">
        <f t="shared" si="17"/>
        <v>463.68</v>
      </c>
      <c r="S65" s="129"/>
      <c r="T65" s="128"/>
      <c r="U65" s="127">
        <v>9</v>
      </c>
      <c r="V65" s="126">
        <v>30</v>
      </c>
    </row>
    <row r="66" spans="2:256" ht="21" customHeight="1" thickBot="1">
      <c r="B66" s="232" t="s">
        <v>36</v>
      </c>
      <c r="C66" s="124">
        <v>52</v>
      </c>
      <c r="D66" s="123" t="s">
        <v>35</v>
      </c>
      <c r="E66" s="106" t="s">
        <v>17</v>
      </c>
      <c r="F66" s="115">
        <v>3</v>
      </c>
      <c r="G66" s="19">
        <f>K66*1.2</f>
        <v>261.97199999999998</v>
      </c>
      <c r="H66" s="22">
        <f>G66*U66</f>
        <v>2619.7199999999998</v>
      </c>
      <c r="I66" s="22">
        <f>G66*0.97</f>
        <v>254.11283999999998</v>
      </c>
      <c r="J66" s="122">
        <f>I66*U66</f>
        <v>2541.1283999999996</v>
      </c>
      <c r="K66" s="19">
        <f>'[1]23.06.18'!K71</f>
        <v>218.31</v>
      </c>
      <c r="L66" s="22">
        <f>K66*U66</f>
        <v>2183.1</v>
      </c>
      <c r="M66" s="22">
        <f>K66*0.97</f>
        <v>211.76069999999999</v>
      </c>
      <c r="N66" s="121">
        <f>M66*U66</f>
        <v>2117.607</v>
      </c>
      <c r="O66" s="110">
        <v>174.702</v>
      </c>
      <c r="P66" s="168">
        <f t="shared" si="8"/>
        <v>1747.02</v>
      </c>
      <c r="Q66" s="45">
        <f t="shared" si="9"/>
        <v>209.64</v>
      </c>
      <c r="R66" s="114">
        <f t="shared" si="17"/>
        <v>2096.3999999999996</v>
      </c>
      <c r="S66" s="120">
        <v>-15</v>
      </c>
      <c r="T66" s="106">
        <v>85</v>
      </c>
      <c r="U66" s="107">
        <v>10</v>
      </c>
      <c r="V66" s="106">
        <v>20</v>
      </c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ht="30.75" customHeight="1" thickBot="1">
      <c r="B67" s="196" t="s">
        <v>34</v>
      </c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</row>
    <row r="68" spans="2:256" ht="21" customHeight="1" thickBot="1">
      <c r="B68" s="119" t="s">
        <v>33</v>
      </c>
      <c r="C68" s="118"/>
      <c r="D68" s="117" t="s">
        <v>12</v>
      </c>
      <c r="E68" s="116" t="s">
        <v>11</v>
      </c>
      <c r="F68" s="115">
        <v>3.5</v>
      </c>
      <c r="G68" s="110">
        <f>K68*1.2</f>
        <v>117.39599999999999</v>
      </c>
      <c r="H68" s="113">
        <f>G68*U68</f>
        <v>1173.9599999999998</v>
      </c>
      <c r="I68" s="113">
        <f>G68*1.18</f>
        <v>138.52727999999999</v>
      </c>
      <c r="J68" s="114">
        <f>I68*U68</f>
        <v>1385.2728</v>
      </c>
      <c r="K68" s="110">
        <f>'[1]23.06.18'!K73</f>
        <v>97.83</v>
      </c>
      <c r="L68" s="113">
        <f>K68*U68</f>
        <v>978.3</v>
      </c>
      <c r="M68" s="113">
        <f>K68*0.97</f>
        <v>94.895099999999999</v>
      </c>
      <c r="N68" s="111">
        <f>M68*U68</f>
        <v>948.95100000000002</v>
      </c>
      <c r="O68" s="112">
        <v>88.72</v>
      </c>
      <c r="P68" s="111">
        <f>O68*10</f>
        <v>887.2</v>
      </c>
      <c r="Q68" s="110">
        <f>ROUND(O68*1.2,2)</f>
        <v>106.46</v>
      </c>
      <c r="R68" s="109">
        <f>Q68*U68</f>
        <v>1064.5999999999999</v>
      </c>
      <c r="S68" s="108">
        <v>-25</v>
      </c>
      <c r="T68" s="107">
        <v>100</v>
      </c>
      <c r="U68" s="106">
        <v>10</v>
      </c>
      <c r="V68" s="105">
        <v>30</v>
      </c>
    </row>
    <row r="69" spans="2:256" ht="21" customHeight="1" thickBot="1">
      <c r="B69" s="197" t="s">
        <v>32</v>
      </c>
      <c r="C69" s="56">
        <v>55</v>
      </c>
      <c r="D69" s="55" t="s">
        <v>15</v>
      </c>
      <c r="E69" s="54" t="s">
        <v>26</v>
      </c>
      <c r="F69" s="53">
        <v>3</v>
      </c>
      <c r="G69" s="52">
        <f>K69*1.2</f>
        <v>98.72399999999999</v>
      </c>
      <c r="H69" s="49">
        <f>G69*U69</f>
        <v>987.2399999999999</v>
      </c>
      <c r="I69" s="49">
        <f>G69*1.18</f>
        <v>116.49431999999999</v>
      </c>
      <c r="J69" s="104">
        <f>I69*U69</f>
        <v>1164.9431999999999</v>
      </c>
      <c r="K69" s="45">
        <f>'[1]23.06.18'!K74</f>
        <v>82.27</v>
      </c>
      <c r="L69" s="63">
        <f>K69*U69</f>
        <v>822.69999999999993</v>
      </c>
      <c r="M69" s="63">
        <f>K69*0.97</f>
        <v>79.801899999999989</v>
      </c>
      <c r="N69" s="46">
        <f>M69*U69</f>
        <v>798.01899999999989</v>
      </c>
      <c r="O69" s="103">
        <v>80.75</v>
      </c>
      <c r="P69" s="111">
        <f t="shared" ref="P69:P70" si="18">O69*10</f>
        <v>807.5</v>
      </c>
      <c r="Q69" s="110">
        <f t="shared" ref="Q69:Q70" si="19">ROUND(O69*1.2,2)</f>
        <v>96.9</v>
      </c>
      <c r="R69" s="62">
        <f>Q69*U69</f>
        <v>969</v>
      </c>
      <c r="S69" s="198">
        <v>-15</v>
      </c>
      <c r="T69" s="199">
        <v>85</v>
      </c>
      <c r="U69" s="43">
        <v>10</v>
      </c>
      <c r="V69" s="42">
        <v>30</v>
      </c>
    </row>
    <row r="70" spans="2:256" ht="21" customHeight="1" thickBot="1">
      <c r="B70" s="197"/>
      <c r="C70" s="97"/>
      <c r="D70" s="27" t="s">
        <v>16</v>
      </c>
      <c r="E70" s="76" t="s">
        <v>26</v>
      </c>
      <c r="F70" s="75">
        <v>4</v>
      </c>
      <c r="G70" s="58">
        <f>K70*1.2</f>
        <v>99.012</v>
      </c>
      <c r="H70" s="72">
        <f>G70*U70</f>
        <v>990.12</v>
      </c>
      <c r="I70" s="72">
        <f>G70*1.18</f>
        <v>116.83416</v>
      </c>
      <c r="J70" s="102">
        <f>I70*U70</f>
        <v>1168.3416</v>
      </c>
      <c r="K70" s="58">
        <f>'[1]23.06.18'!K75</f>
        <v>82.51</v>
      </c>
      <c r="L70" s="72">
        <f>K70*U70</f>
        <v>825.1</v>
      </c>
      <c r="M70" s="72">
        <f>K70*0.97</f>
        <v>80.034700000000001</v>
      </c>
      <c r="N70" s="59">
        <f>M70*U70</f>
        <v>800.34699999999998</v>
      </c>
      <c r="O70" s="101">
        <v>80.75</v>
      </c>
      <c r="P70" s="111">
        <f t="shared" si="18"/>
        <v>807.5</v>
      </c>
      <c r="Q70" s="110">
        <f t="shared" si="19"/>
        <v>96.9</v>
      </c>
      <c r="R70" s="57">
        <f>Q70*U70</f>
        <v>969</v>
      </c>
      <c r="S70" s="198"/>
      <c r="T70" s="199"/>
      <c r="U70" s="17">
        <v>10</v>
      </c>
      <c r="V70" s="16">
        <v>25</v>
      </c>
    </row>
    <row r="71" spans="2:256" ht="21" customHeight="1" thickBot="1">
      <c r="B71" s="190" t="s">
        <v>31</v>
      </c>
      <c r="C71" s="100"/>
      <c r="D71" s="99" t="s">
        <v>30</v>
      </c>
      <c r="E71" s="99" t="s">
        <v>20</v>
      </c>
      <c r="F71" s="203">
        <v>5.5</v>
      </c>
      <c r="G71" s="204" t="str">
        <f>'[1]23.06.18'!G76</f>
        <v>цена по запросу</v>
      </c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5">
        <v>-25</v>
      </c>
      <c r="T71" s="98">
        <v>140</v>
      </c>
      <c r="U71" s="61">
        <v>8</v>
      </c>
      <c r="V71" s="194">
        <v>20</v>
      </c>
    </row>
    <row r="72" spans="2:256" ht="21" customHeight="1" thickBot="1">
      <c r="B72" s="190"/>
      <c r="C72" s="97"/>
      <c r="D72" s="96" t="s">
        <v>30</v>
      </c>
      <c r="E72" s="96" t="s">
        <v>20</v>
      </c>
      <c r="F72" s="203"/>
      <c r="G72" s="19">
        <f t="shared" ref="G72:G88" si="20">K72*1.2</f>
        <v>267.99599999999998</v>
      </c>
      <c r="H72" s="22">
        <f t="shared" ref="H72:H88" si="21">G72*U72</f>
        <v>2143.9679999999998</v>
      </c>
      <c r="I72" s="22">
        <f t="shared" ref="I72:I88" si="22">G72*1.18</f>
        <v>316.23527999999999</v>
      </c>
      <c r="J72" s="22">
        <f t="shared" ref="J72:J88" si="23">I72*U72</f>
        <v>2529.8822399999999</v>
      </c>
      <c r="K72" s="22">
        <f>'[1]23.06.18'!K77</f>
        <v>223.33</v>
      </c>
      <c r="L72" s="22">
        <f t="shared" ref="L72:L88" si="24">K72*U72</f>
        <v>1786.64</v>
      </c>
      <c r="M72" s="22">
        <f t="shared" ref="M72:M88" si="25">K72*0.97</f>
        <v>216.6301</v>
      </c>
      <c r="N72" s="95">
        <f t="shared" ref="N72:N88" si="26">M72*U72</f>
        <v>1733.0408</v>
      </c>
      <c r="O72" s="95">
        <v>178.2</v>
      </c>
      <c r="P72" s="95">
        <f>O72*10</f>
        <v>1782</v>
      </c>
      <c r="Q72" s="22">
        <f>ROUND(O72*1.2,2)</f>
        <v>213.84</v>
      </c>
      <c r="R72" s="18">
        <f t="shared" ref="R72:R88" si="27">Q72*U72</f>
        <v>1710.72</v>
      </c>
      <c r="S72" s="205"/>
      <c r="T72" s="94">
        <v>110</v>
      </c>
      <c r="U72" s="17">
        <v>8</v>
      </c>
      <c r="V72" s="194"/>
    </row>
    <row r="73" spans="2:256" ht="21" hidden="1" customHeight="1">
      <c r="B73" s="93" t="s">
        <v>29</v>
      </c>
      <c r="C73" s="92">
        <v>58</v>
      </c>
      <c r="D73" s="91" t="s">
        <v>28</v>
      </c>
      <c r="E73" s="90" t="s">
        <v>17</v>
      </c>
      <c r="F73" s="89">
        <v>3.5</v>
      </c>
      <c r="G73" s="84">
        <f t="shared" si="20"/>
        <v>272.54399999999998</v>
      </c>
      <c r="H73" s="86">
        <f t="shared" si="21"/>
        <v>2725.4399999999996</v>
      </c>
      <c r="I73" s="86">
        <f t="shared" si="22"/>
        <v>321.60191999999995</v>
      </c>
      <c r="J73" s="88">
        <f t="shared" si="23"/>
        <v>3216.0191999999997</v>
      </c>
      <c r="K73" s="87">
        <f>'[1]23.06.18'!K78</f>
        <v>227.12</v>
      </c>
      <c r="L73" s="86">
        <f t="shared" si="24"/>
        <v>2271.1999999999998</v>
      </c>
      <c r="M73" s="86">
        <f t="shared" si="25"/>
        <v>220.3064</v>
      </c>
      <c r="N73" s="83">
        <f t="shared" si="26"/>
        <v>2203.0639999999999</v>
      </c>
      <c r="O73" s="85">
        <f>M73*0.75</f>
        <v>165.22980000000001</v>
      </c>
      <c r="P73" s="95">
        <f t="shared" ref="P73:P88" si="28">O73*10</f>
        <v>1652.2980000000002</v>
      </c>
      <c r="Q73" s="22">
        <f t="shared" ref="Q73:Q88" si="29">ROUND(O73*1.2,2)</f>
        <v>198.28</v>
      </c>
      <c r="R73" s="83">
        <f t="shared" si="27"/>
        <v>1982.8</v>
      </c>
      <c r="S73" s="82">
        <v>-15</v>
      </c>
      <c r="T73" s="81">
        <v>100</v>
      </c>
      <c r="U73" s="80">
        <v>10</v>
      </c>
      <c r="V73" s="79">
        <v>20</v>
      </c>
    </row>
    <row r="74" spans="2:256" ht="21" customHeight="1" thickBot="1">
      <c r="B74" s="190" t="s">
        <v>27</v>
      </c>
      <c r="C74" s="69">
        <v>63</v>
      </c>
      <c r="D74" s="68" t="s">
        <v>15</v>
      </c>
      <c r="E74" s="67" t="s">
        <v>26</v>
      </c>
      <c r="F74" s="66">
        <v>3</v>
      </c>
      <c r="G74" s="45">
        <f t="shared" si="20"/>
        <v>120.08399999999999</v>
      </c>
      <c r="H74" s="63">
        <f t="shared" si="21"/>
        <v>1200.8399999999999</v>
      </c>
      <c r="I74" s="63">
        <f t="shared" si="22"/>
        <v>141.69911999999999</v>
      </c>
      <c r="J74" s="65">
        <f t="shared" si="23"/>
        <v>1416.9911999999999</v>
      </c>
      <c r="K74" s="64">
        <f>'[1]23.06.18'!K79</f>
        <v>100.07</v>
      </c>
      <c r="L74" s="63">
        <f t="shared" si="24"/>
        <v>1000.6999999999999</v>
      </c>
      <c r="M74" s="63">
        <f t="shared" si="25"/>
        <v>97.067899999999995</v>
      </c>
      <c r="N74" s="46">
        <f t="shared" si="26"/>
        <v>970.67899999999997</v>
      </c>
      <c r="O74" s="45">
        <v>85.4</v>
      </c>
      <c r="P74" s="95">
        <f t="shared" si="28"/>
        <v>854</v>
      </c>
      <c r="Q74" s="22">
        <f t="shared" si="29"/>
        <v>102.48</v>
      </c>
      <c r="R74" s="44">
        <f t="shared" si="27"/>
        <v>1024.8</v>
      </c>
      <c r="S74" s="185">
        <v>-20</v>
      </c>
      <c r="T74" s="186">
        <v>95</v>
      </c>
      <c r="U74" s="61">
        <v>10</v>
      </c>
      <c r="V74" s="60">
        <v>30</v>
      </c>
    </row>
    <row r="75" spans="2:256" ht="21" customHeight="1" thickBot="1">
      <c r="B75" s="190"/>
      <c r="C75" s="41">
        <v>64</v>
      </c>
      <c r="D75" s="40" t="s">
        <v>16</v>
      </c>
      <c r="E75" s="39" t="s">
        <v>26</v>
      </c>
      <c r="F75" s="38">
        <v>4</v>
      </c>
      <c r="G75" s="32">
        <f t="shared" si="20"/>
        <v>136.74</v>
      </c>
      <c r="H75" s="35">
        <f t="shared" si="21"/>
        <v>1367.4</v>
      </c>
      <c r="I75" s="35">
        <f t="shared" si="22"/>
        <v>161.35320000000002</v>
      </c>
      <c r="J75" s="37">
        <f t="shared" si="23"/>
        <v>1613.5320000000002</v>
      </c>
      <c r="K75" s="36">
        <f>'[1]23.06.18'!K80</f>
        <v>113.95</v>
      </c>
      <c r="L75" s="35">
        <f t="shared" si="24"/>
        <v>1139.5</v>
      </c>
      <c r="M75" s="35">
        <f t="shared" si="25"/>
        <v>110.53149999999999</v>
      </c>
      <c r="N75" s="33">
        <f t="shared" si="26"/>
        <v>1105.3150000000001</v>
      </c>
      <c r="O75" s="32">
        <v>97.2</v>
      </c>
      <c r="P75" s="95">
        <f t="shared" si="28"/>
        <v>972</v>
      </c>
      <c r="Q75" s="22">
        <f t="shared" si="29"/>
        <v>116.64</v>
      </c>
      <c r="R75" s="31">
        <f t="shared" si="27"/>
        <v>1166.4000000000001</v>
      </c>
      <c r="S75" s="185"/>
      <c r="T75" s="186"/>
      <c r="U75" s="30">
        <v>10</v>
      </c>
      <c r="V75" s="29">
        <v>25</v>
      </c>
    </row>
    <row r="76" spans="2:256" ht="21" customHeight="1" thickBot="1">
      <c r="B76" s="190"/>
      <c r="C76" s="41">
        <v>65</v>
      </c>
      <c r="D76" s="40" t="s">
        <v>15</v>
      </c>
      <c r="E76" s="39" t="s">
        <v>26</v>
      </c>
      <c r="F76" s="38">
        <v>4</v>
      </c>
      <c r="G76" s="32">
        <f t="shared" si="20"/>
        <v>136.74</v>
      </c>
      <c r="H76" s="35">
        <f t="shared" si="21"/>
        <v>1367.4</v>
      </c>
      <c r="I76" s="35">
        <f t="shared" si="22"/>
        <v>161.35320000000002</v>
      </c>
      <c r="J76" s="37">
        <f t="shared" si="23"/>
        <v>1613.5320000000002</v>
      </c>
      <c r="K76" s="36">
        <f>'[1]23.06.18'!K81</f>
        <v>113.95</v>
      </c>
      <c r="L76" s="35">
        <f t="shared" si="24"/>
        <v>1139.5</v>
      </c>
      <c r="M76" s="35">
        <f t="shared" si="25"/>
        <v>110.53149999999999</v>
      </c>
      <c r="N76" s="33">
        <f t="shared" si="26"/>
        <v>1105.3150000000001</v>
      </c>
      <c r="O76" s="32">
        <v>97.3</v>
      </c>
      <c r="P76" s="95">
        <f t="shared" si="28"/>
        <v>973</v>
      </c>
      <c r="Q76" s="22">
        <f t="shared" si="29"/>
        <v>116.76</v>
      </c>
      <c r="R76" s="31">
        <f t="shared" si="27"/>
        <v>1167.6000000000001</v>
      </c>
      <c r="S76" s="185"/>
      <c r="T76" s="186"/>
      <c r="U76" s="30">
        <v>10</v>
      </c>
      <c r="V76" s="29">
        <v>25</v>
      </c>
    </row>
    <row r="77" spans="2:256" ht="21" customHeight="1" thickBot="1">
      <c r="B77" s="190"/>
      <c r="C77" s="41">
        <v>66</v>
      </c>
      <c r="D77" s="40" t="s">
        <v>16</v>
      </c>
      <c r="E77" s="39" t="s">
        <v>26</v>
      </c>
      <c r="F77" s="38" t="s">
        <v>25</v>
      </c>
      <c r="G77" s="32">
        <f t="shared" si="20"/>
        <v>155.78399999999999</v>
      </c>
      <c r="H77" s="35">
        <f t="shared" si="21"/>
        <v>1557.84</v>
      </c>
      <c r="I77" s="35">
        <f t="shared" si="22"/>
        <v>183.82511999999997</v>
      </c>
      <c r="J77" s="37">
        <f t="shared" si="23"/>
        <v>1838.2511999999997</v>
      </c>
      <c r="K77" s="36">
        <f>'[1]23.06.18'!K82</f>
        <v>129.82</v>
      </c>
      <c r="L77" s="35">
        <f t="shared" si="24"/>
        <v>1298.1999999999998</v>
      </c>
      <c r="M77" s="35">
        <f t="shared" si="25"/>
        <v>125.9254</v>
      </c>
      <c r="N77" s="33">
        <f t="shared" si="26"/>
        <v>1259.2539999999999</v>
      </c>
      <c r="O77" s="32">
        <v>110.7</v>
      </c>
      <c r="P77" s="95">
        <f t="shared" si="28"/>
        <v>1107</v>
      </c>
      <c r="Q77" s="22">
        <f t="shared" si="29"/>
        <v>132.84</v>
      </c>
      <c r="R77" s="31">
        <f t="shared" si="27"/>
        <v>1328.4</v>
      </c>
      <c r="S77" s="185"/>
      <c r="T77" s="186"/>
      <c r="U77" s="30">
        <v>10</v>
      </c>
      <c r="V77" s="29">
        <v>20</v>
      </c>
    </row>
    <row r="78" spans="2:256" ht="21" customHeight="1" thickBot="1">
      <c r="B78" s="190"/>
      <c r="C78" s="41">
        <v>67</v>
      </c>
      <c r="D78" s="40" t="s">
        <v>22</v>
      </c>
      <c r="E78" s="39" t="s">
        <v>20</v>
      </c>
      <c r="F78" s="38">
        <v>3</v>
      </c>
      <c r="G78" s="32">
        <f t="shared" si="20"/>
        <v>131.124</v>
      </c>
      <c r="H78" s="35">
        <f t="shared" si="21"/>
        <v>1311.24</v>
      </c>
      <c r="I78" s="35">
        <f t="shared" si="22"/>
        <v>154.72631999999999</v>
      </c>
      <c r="J78" s="37">
        <f t="shared" si="23"/>
        <v>1547.2631999999999</v>
      </c>
      <c r="K78" s="36">
        <f>'[1]23.06.18'!K83</f>
        <v>109.27</v>
      </c>
      <c r="L78" s="35">
        <f t="shared" si="24"/>
        <v>1092.7</v>
      </c>
      <c r="M78" s="35">
        <f t="shared" si="25"/>
        <v>105.99189999999999</v>
      </c>
      <c r="N78" s="33">
        <f t="shared" si="26"/>
        <v>1059.9189999999999</v>
      </c>
      <c r="O78" s="32">
        <v>91.9</v>
      </c>
      <c r="P78" s="95">
        <f t="shared" si="28"/>
        <v>919</v>
      </c>
      <c r="Q78" s="22">
        <f t="shared" si="29"/>
        <v>110.28</v>
      </c>
      <c r="R78" s="31">
        <f t="shared" si="27"/>
        <v>1102.8</v>
      </c>
      <c r="S78" s="185"/>
      <c r="T78" s="186"/>
      <c r="U78" s="30">
        <v>10</v>
      </c>
      <c r="V78" s="29">
        <v>30</v>
      </c>
    </row>
    <row r="79" spans="2:256" ht="21" customHeight="1" thickBot="1">
      <c r="B79" s="190"/>
      <c r="C79" s="28">
        <v>68</v>
      </c>
      <c r="D79" s="27" t="s">
        <v>21</v>
      </c>
      <c r="E79" s="26" t="s">
        <v>20</v>
      </c>
      <c r="F79" s="25">
        <v>4</v>
      </c>
      <c r="G79" s="19">
        <f t="shared" si="20"/>
        <v>144.57599999999999</v>
      </c>
      <c r="H79" s="22">
        <f t="shared" si="21"/>
        <v>1445.76</v>
      </c>
      <c r="I79" s="22">
        <f t="shared" si="22"/>
        <v>170.59967999999998</v>
      </c>
      <c r="J79" s="24">
        <f t="shared" si="23"/>
        <v>1705.9967999999999</v>
      </c>
      <c r="K79" s="23">
        <f>'[1]23.06.18'!K84</f>
        <v>120.48</v>
      </c>
      <c r="L79" s="22">
        <f t="shared" si="24"/>
        <v>1204.8</v>
      </c>
      <c r="M79" s="22">
        <f t="shared" si="25"/>
        <v>116.8656</v>
      </c>
      <c r="N79" s="20">
        <f t="shared" si="26"/>
        <v>1168.6559999999999</v>
      </c>
      <c r="O79" s="58">
        <v>102.4</v>
      </c>
      <c r="P79" s="95">
        <f t="shared" si="28"/>
        <v>1024</v>
      </c>
      <c r="Q79" s="22">
        <f t="shared" si="29"/>
        <v>122.88</v>
      </c>
      <c r="R79" s="57">
        <f t="shared" si="27"/>
        <v>1228.8</v>
      </c>
      <c r="S79" s="185"/>
      <c r="T79" s="186"/>
      <c r="U79" s="17">
        <v>10</v>
      </c>
      <c r="V79" s="16">
        <v>25</v>
      </c>
    </row>
    <row r="80" spans="2:256" ht="21" customHeight="1" thickBot="1">
      <c r="B80" s="191" t="s">
        <v>24</v>
      </c>
      <c r="C80" s="56">
        <v>69</v>
      </c>
      <c r="D80" s="55" t="s">
        <v>22</v>
      </c>
      <c r="E80" s="54" t="s">
        <v>20</v>
      </c>
      <c r="F80" s="53">
        <v>3</v>
      </c>
      <c r="G80" s="52">
        <f t="shared" si="20"/>
        <v>83.676000000000002</v>
      </c>
      <c r="H80" s="49">
        <f t="shared" si="21"/>
        <v>836.76</v>
      </c>
      <c r="I80" s="49">
        <f t="shared" si="22"/>
        <v>98.737679999999997</v>
      </c>
      <c r="J80" s="51">
        <f t="shared" si="23"/>
        <v>987.3768</v>
      </c>
      <c r="K80" s="50">
        <f>'[1]23.06.18'!K85</f>
        <v>69.73</v>
      </c>
      <c r="L80" s="49">
        <f t="shared" si="24"/>
        <v>697.30000000000007</v>
      </c>
      <c r="M80" s="49">
        <f t="shared" si="25"/>
        <v>67.638100000000009</v>
      </c>
      <c r="N80" s="48">
        <f t="shared" si="26"/>
        <v>676.38100000000009</v>
      </c>
      <c r="O80" s="47">
        <v>69.599999999999994</v>
      </c>
      <c r="P80" s="95">
        <f t="shared" si="28"/>
        <v>696</v>
      </c>
      <c r="Q80" s="22">
        <f t="shared" si="29"/>
        <v>83.52</v>
      </c>
      <c r="R80" s="44">
        <f t="shared" si="27"/>
        <v>835.19999999999993</v>
      </c>
      <c r="S80" s="192">
        <v>0</v>
      </c>
      <c r="T80" s="193">
        <v>80</v>
      </c>
      <c r="U80" s="43">
        <v>10</v>
      </c>
      <c r="V80" s="42">
        <v>30</v>
      </c>
    </row>
    <row r="81" spans="2:22" ht="21" customHeight="1" thickBot="1">
      <c r="B81" s="191"/>
      <c r="C81" s="78">
        <v>70</v>
      </c>
      <c r="D81" s="77" t="s">
        <v>21</v>
      </c>
      <c r="E81" s="76" t="s">
        <v>20</v>
      </c>
      <c r="F81" s="75">
        <v>4</v>
      </c>
      <c r="G81" s="58">
        <f t="shared" si="20"/>
        <v>87.432000000000002</v>
      </c>
      <c r="H81" s="72">
        <f t="shared" si="21"/>
        <v>874.32</v>
      </c>
      <c r="I81" s="72">
        <f t="shared" si="22"/>
        <v>103.16976</v>
      </c>
      <c r="J81" s="74">
        <f t="shared" si="23"/>
        <v>1031.6976</v>
      </c>
      <c r="K81" s="73">
        <f>'[1]23.06.18'!K86</f>
        <v>72.86</v>
      </c>
      <c r="L81" s="72">
        <f t="shared" si="24"/>
        <v>728.6</v>
      </c>
      <c r="M81" s="72">
        <f t="shared" si="25"/>
        <v>70.674199999999999</v>
      </c>
      <c r="N81" s="59">
        <f t="shared" si="26"/>
        <v>706.74199999999996</v>
      </c>
      <c r="O81" s="21">
        <v>72.400000000000006</v>
      </c>
      <c r="P81" s="95">
        <f t="shared" si="28"/>
        <v>724</v>
      </c>
      <c r="Q81" s="22">
        <f t="shared" si="29"/>
        <v>86.88</v>
      </c>
      <c r="R81" s="18">
        <f t="shared" si="27"/>
        <v>868.8</v>
      </c>
      <c r="S81" s="192"/>
      <c r="T81" s="193"/>
      <c r="U81" s="71">
        <v>10</v>
      </c>
      <c r="V81" s="70">
        <v>25</v>
      </c>
    </row>
    <row r="82" spans="2:22" ht="21" customHeight="1" thickBot="1">
      <c r="B82" s="184" t="s">
        <v>23</v>
      </c>
      <c r="C82" s="69">
        <v>73</v>
      </c>
      <c r="D82" s="68" t="s">
        <v>22</v>
      </c>
      <c r="E82" s="67" t="s">
        <v>20</v>
      </c>
      <c r="F82" s="66">
        <v>3.5</v>
      </c>
      <c r="G82" s="45">
        <f t="shared" si="20"/>
        <v>87.3</v>
      </c>
      <c r="H82" s="63">
        <f t="shared" si="21"/>
        <v>873</v>
      </c>
      <c r="I82" s="63">
        <f t="shared" si="22"/>
        <v>103.014</v>
      </c>
      <c r="J82" s="65">
        <f t="shared" si="23"/>
        <v>1030.1399999999999</v>
      </c>
      <c r="K82" s="64">
        <f>'[1]23.06.18'!K87</f>
        <v>72.75</v>
      </c>
      <c r="L82" s="63">
        <f t="shared" si="24"/>
        <v>727.5</v>
      </c>
      <c r="M82" s="63">
        <f t="shared" si="25"/>
        <v>70.567499999999995</v>
      </c>
      <c r="N82" s="46">
        <f t="shared" si="26"/>
        <v>705.67499999999995</v>
      </c>
      <c r="O82" s="52">
        <v>70.900000000000006</v>
      </c>
      <c r="P82" s="95">
        <f t="shared" si="28"/>
        <v>709</v>
      </c>
      <c r="Q82" s="22">
        <f t="shared" si="29"/>
        <v>85.08</v>
      </c>
      <c r="R82" s="62">
        <f t="shared" si="27"/>
        <v>850.8</v>
      </c>
      <c r="S82" s="185">
        <v>0</v>
      </c>
      <c r="T82" s="186">
        <v>85</v>
      </c>
      <c r="U82" s="61">
        <v>10</v>
      </c>
      <c r="V82" s="60">
        <v>30</v>
      </c>
    </row>
    <row r="83" spans="2:22" ht="21" customHeight="1" thickBot="1">
      <c r="B83" s="184"/>
      <c r="C83" s="28">
        <v>74</v>
      </c>
      <c r="D83" s="27" t="s">
        <v>21</v>
      </c>
      <c r="E83" s="26" t="s">
        <v>20</v>
      </c>
      <c r="F83" s="25">
        <v>4.5</v>
      </c>
      <c r="G83" s="19">
        <f t="shared" si="20"/>
        <v>95.963999999999999</v>
      </c>
      <c r="H83" s="22">
        <f t="shared" si="21"/>
        <v>959.64</v>
      </c>
      <c r="I83" s="22">
        <f t="shared" si="22"/>
        <v>113.23751999999999</v>
      </c>
      <c r="J83" s="24">
        <f t="shared" si="23"/>
        <v>1132.3751999999999</v>
      </c>
      <c r="K83" s="23">
        <f>'[1]23.06.18'!K88</f>
        <v>79.97</v>
      </c>
      <c r="L83" s="22">
        <f t="shared" si="24"/>
        <v>799.7</v>
      </c>
      <c r="M83" s="22">
        <f t="shared" si="25"/>
        <v>77.570899999999995</v>
      </c>
      <c r="N83" s="20">
        <f t="shared" si="26"/>
        <v>775.70899999999995</v>
      </c>
      <c r="O83" s="58">
        <v>78.900000000000006</v>
      </c>
      <c r="P83" s="95">
        <f t="shared" si="28"/>
        <v>789</v>
      </c>
      <c r="Q83" s="22">
        <f t="shared" si="29"/>
        <v>94.68</v>
      </c>
      <c r="R83" s="57">
        <f t="shared" si="27"/>
        <v>946.80000000000007</v>
      </c>
      <c r="S83" s="185"/>
      <c r="T83" s="186"/>
      <c r="U83" s="17">
        <v>10</v>
      </c>
      <c r="V83" s="16">
        <v>25</v>
      </c>
    </row>
    <row r="84" spans="2:22" ht="21" customHeight="1" thickBot="1">
      <c r="B84" s="187" t="s">
        <v>19</v>
      </c>
      <c r="C84" s="56">
        <v>75</v>
      </c>
      <c r="D84" s="55" t="s">
        <v>12</v>
      </c>
      <c r="E84" s="54" t="s">
        <v>17</v>
      </c>
      <c r="F84" s="53">
        <v>3</v>
      </c>
      <c r="G84" s="52">
        <f t="shared" si="20"/>
        <v>52.463999999999999</v>
      </c>
      <c r="H84" s="49">
        <f t="shared" si="21"/>
        <v>524.64</v>
      </c>
      <c r="I84" s="49">
        <f t="shared" si="22"/>
        <v>61.907519999999998</v>
      </c>
      <c r="J84" s="51">
        <f t="shared" si="23"/>
        <v>619.0752</v>
      </c>
      <c r="K84" s="50">
        <f>'[1]23.06.18'!K89</f>
        <v>43.72</v>
      </c>
      <c r="L84" s="49">
        <f t="shared" si="24"/>
        <v>437.2</v>
      </c>
      <c r="M84" s="49">
        <f t="shared" si="25"/>
        <v>42.4084</v>
      </c>
      <c r="N84" s="48">
        <f t="shared" si="26"/>
        <v>424.084</v>
      </c>
      <c r="O84" s="47">
        <v>44.36</v>
      </c>
      <c r="P84" s="95">
        <f t="shared" si="28"/>
        <v>443.6</v>
      </c>
      <c r="Q84" s="22">
        <f t="shared" si="29"/>
        <v>53.23</v>
      </c>
      <c r="R84" s="44">
        <f t="shared" si="27"/>
        <v>532.29999999999995</v>
      </c>
      <c r="S84" s="188">
        <v>0</v>
      </c>
      <c r="T84" s="189">
        <v>70</v>
      </c>
      <c r="U84" s="43">
        <v>10</v>
      </c>
      <c r="V84" s="42">
        <v>30</v>
      </c>
    </row>
    <row r="85" spans="2:22" ht="21" customHeight="1" thickBot="1">
      <c r="B85" s="187"/>
      <c r="C85" s="41">
        <v>76</v>
      </c>
      <c r="D85" s="40" t="s">
        <v>18</v>
      </c>
      <c r="E85" s="39" t="s">
        <v>17</v>
      </c>
      <c r="F85" s="38">
        <v>4</v>
      </c>
      <c r="G85" s="32">
        <f t="shared" si="20"/>
        <v>60.095999999999997</v>
      </c>
      <c r="H85" s="35">
        <f t="shared" si="21"/>
        <v>600.95999999999992</v>
      </c>
      <c r="I85" s="35">
        <f t="shared" si="22"/>
        <v>70.913279999999986</v>
      </c>
      <c r="J85" s="37">
        <f t="shared" si="23"/>
        <v>709.13279999999986</v>
      </c>
      <c r="K85" s="36">
        <f>'[1]23.06.18'!K90</f>
        <v>50.08</v>
      </c>
      <c r="L85" s="35">
        <f t="shared" si="24"/>
        <v>500.79999999999995</v>
      </c>
      <c r="M85" s="35">
        <f t="shared" si="25"/>
        <v>48.577599999999997</v>
      </c>
      <c r="N85" s="33">
        <f t="shared" si="26"/>
        <v>485.77599999999995</v>
      </c>
      <c r="O85" s="34">
        <v>49.1</v>
      </c>
      <c r="P85" s="95">
        <f t="shared" si="28"/>
        <v>491</v>
      </c>
      <c r="Q85" s="22">
        <f t="shared" si="29"/>
        <v>58.92</v>
      </c>
      <c r="R85" s="31">
        <f t="shared" si="27"/>
        <v>589.20000000000005</v>
      </c>
      <c r="S85" s="188"/>
      <c r="T85" s="189"/>
      <c r="U85" s="30">
        <v>10</v>
      </c>
      <c r="V85" s="29">
        <v>25</v>
      </c>
    </row>
    <row r="86" spans="2:22" ht="21" customHeight="1" thickBot="1">
      <c r="B86" s="187"/>
      <c r="C86" s="41">
        <v>77</v>
      </c>
      <c r="D86" s="40" t="s">
        <v>15</v>
      </c>
      <c r="E86" s="39" t="s">
        <v>14</v>
      </c>
      <c r="F86" s="38">
        <v>3</v>
      </c>
      <c r="G86" s="32">
        <f t="shared" si="20"/>
        <v>65.94</v>
      </c>
      <c r="H86" s="35">
        <f t="shared" si="21"/>
        <v>659.4</v>
      </c>
      <c r="I86" s="35">
        <f t="shared" si="22"/>
        <v>77.80919999999999</v>
      </c>
      <c r="J86" s="37">
        <f t="shared" si="23"/>
        <v>778.09199999999987</v>
      </c>
      <c r="K86" s="36">
        <f>'[1]23.06.18'!K91</f>
        <v>54.95</v>
      </c>
      <c r="L86" s="35">
        <f t="shared" si="24"/>
        <v>549.5</v>
      </c>
      <c r="M86" s="35">
        <f t="shared" si="25"/>
        <v>53.301500000000004</v>
      </c>
      <c r="N86" s="33">
        <f t="shared" si="26"/>
        <v>533.0150000000001</v>
      </c>
      <c r="O86" s="34">
        <v>51.2</v>
      </c>
      <c r="P86" s="95">
        <f t="shared" si="28"/>
        <v>512</v>
      </c>
      <c r="Q86" s="22">
        <f t="shared" si="29"/>
        <v>61.44</v>
      </c>
      <c r="R86" s="31">
        <f t="shared" si="27"/>
        <v>614.4</v>
      </c>
      <c r="S86" s="188"/>
      <c r="T86" s="189"/>
      <c r="U86" s="30">
        <v>10</v>
      </c>
      <c r="V86" s="29">
        <v>30</v>
      </c>
    </row>
    <row r="87" spans="2:22" ht="21" customHeight="1" thickBot="1">
      <c r="B87" s="187"/>
      <c r="C87" s="41">
        <v>78</v>
      </c>
      <c r="D87" s="40" t="s">
        <v>16</v>
      </c>
      <c r="E87" s="39" t="s">
        <v>14</v>
      </c>
      <c r="F87" s="38">
        <v>4</v>
      </c>
      <c r="G87" s="32">
        <f t="shared" si="20"/>
        <v>73.295999999999992</v>
      </c>
      <c r="H87" s="35">
        <f t="shared" si="21"/>
        <v>732.95999999999992</v>
      </c>
      <c r="I87" s="35">
        <f t="shared" si="22"/>
        <v>86.48927999999998</v>
      </c>
      <c r="J87" s="37">
        <f t="shared" si="23"/>
        <v>864.89279999999985</v>
      </c>
      <c r="K87" s="36">
        <f>'[1]23.06.18'!K92</f>
        <v>61.08</v>
      </c>
      <c r="L87" s="35">
        <f t="shared" si="24"/>
        <v>610.79999999999995</v>
      </c>
      <c r="M87" s="35">
        <f t="shared" si="25"/>
        <v>59.247599999999998</v>
      </c>
      <c r="N87" s="33">
        <f t="shared" si="26"/>
        <v>592.476</v>
      </c>
      <c r="O87" s="34">
        <v>56.8</v>
      </c>
      <c r="P87" s="95">
        <f t="shared" si="28"/>
        <v>568</v>
      </c>
      <c r="Q87" s="22">
        <f t="shared" si="29"/>
        <v>68.16</v>
      </c>
      <c r="R87" s="31">
        <f t="shared" si="27"/>
        <v>681.59999999999991</v>
      </c>
      <c r="S87" s="188"/>
      <c r="T87" s="189"/>
      <c r="U87" s="30">
        <v>10</v>
      </c>
      <c r="V87" s="29">
        <v>25</v>
      </c>
    </row>
    <row r="88" spans="2:22" ht="21" customHeight="1" thickBot="1">
      <c r="B88" s="187"/>
      <c r="C88" s="28">
        <v>79</v>
      </c>
      <c r="D88" s="27" t="s">
        <v>15</v>
      </c>
      <c r="E88" s="26" t="s">
        <v>14</v>
      </c>
      <c r="F88" s="25">
        <v>3.5</v>
      </c>
      <c r="G88" s="19">
        <f t="shared" si="20"/>
        <v>69.515999999999991</v>
      </c>
      <c r="H88" s="22">
        <f t="shared" si="21"/>
        <v>695.15999999999985</v>
      </c>
      <c r="I88" s="22">
        <f t="shared" si="22"/>
        <v>82.028879999999987</v>
      </c>
      <c r="J88" s="24">
        <f t="shared" si="23"/>
        <v>820.28879999999981</v>
      </c>
      <c r="K88" s="23">
        <f>'[1]23.06.18'!K93</f>
        <v>57.93</v>
      </c>
      <c r="L88" s="22">
        <f t="shared" si="24"/>
        <v>579.29999999999995</v>
      </c>
      <c r="M88" s="22">
        <f t="shared" si="25"/>
        <v>56.192099999999996</v>
      </c>
      <c r="N88" s="20">
        <f t="shared" si="26"/>
        <v>561.92099999999994</v>
      </c>
      <c r="O88" s="21">
        <v>53.7</v>
      </c>
      <c r="P88" s="95">
        <f t="shared" si="28"/>
        <v>537</v>
      </c>
      <c r="Q88" s="22">
        <f t="shared" si="29"/>
        <v>64.44</v>
      </c>
      <c r="R88" s="18">
        <f t="shared" si="27"/>
        <v>644.4</v>
      </c>
      <c r="S88" s="188"/>
      <c r="T88" s="189"/>
      <c r="U88" s="17">
        <v>10</v>
      </c>
      <c r="V88" s="16">
        <v>30</v>
      </c>
    </row>
    <row r="89" spans="2:22" ht="20.25" hidden="1" customHeight="1">
      <c r="B89" s="15" t="s">
        <v>13</v>
      </c>
      <c r="C89" s="10">
        <v>80</v>
      </c>
      <c r="D89" s="14" t="s">
        <v>12</v>
      </c>
      <c r="E89" s="14" t="s">
        <v>11</v>
      </c>
      <c r="F89" s="13" t="s">
        <v>10</v>
      </c>
      <c r="O89" s="12"/>
      <c r="P89" s="12"/>
      <c r="Q89" s="12"/>
      <c r="R89" s="12"/>
      <c r="S89" s="11"/>
      <c r="T89" s="10">
        <v>70</v>
      </c>
      <c r="U89" s="10">
        <v>10</v>
      </c>
      <c r="V89" s="9">
        <v>42</v>
      </c>
    </row>
    <row r="90" spans="2:22" ht="15" hidden="1" customHeight="1"/>
    <row r="91" spans="2:22" ht="15" hidden="1" customHeight="1">
      <c r="G91" s="4"/>
      <c r="H91" s="4"/>
      <c r="I91" s="5"/>
      <c r="J91" s="5"/>
      <c r="L91" s="4"/>
      <c r="M91" s="8"/>
      <c r="N91" s="3"/>
    </row>
    <row r="92" spans="2:22" ht="15" hidden="1" customHeight="1">
      <c r="B92" s="7" t="s">
        <v>9</v>
      </c>
      <c r="C92" s="7"/>
      <c r="D92" s="7"/>
      <c r="E92" s="7"/>
      <c r="F92" s="7"/>
      <c r="G92" s="4"/>
      <c r="H92" s="4"/>
      <c r="I92" s="5"/>
      <c r="J92" s="5"/>
      <c r="L92" s="4"/>
      <c r="M92" s="8"/>
      <c r="N92" s="3"/>
      <c r="O92" s="3"/>
      <c r="P92" s="3"/>
      <c r="Q92" s="3"/>
      <c r="R92" s="3"/>
      <c r="S92" s="3"/>
      <c r="T92" s="3"/>
    </row>
    <row r="93" spans="2:22" ht="15" hidden="1" customHeight="1">
      <c r="B93" s="7" t="s">
        <v>8</v>
      </c>
      <c r="C93" s="7"/>
      <c r="D93" s="7"/>
      <c r="E93" s="7"/>
      <c r="F93" s="7"/>
      <c r="G93" s="4"/>
      <c r="H93" s="4"/>
      <c r="I93" s="5"/>
      <c r="J93" s="5"/>
      <c r="L93" s="4"/>
      <c r="M93" s="8"/>
      <c r="N93" s="3"/>
      <c r="O93" s="3"/>
      <c r="P93" s="3"/>
      <c r="Q93" s="3"/>
      <c r="R93" s="3"/>
      <c r="S93" s="3"/>
      <c r="T93" s="3"/>
    </row>
    <row r="94" spans="2:22" ht="15" hidden="1" customHeight="1">
      <c r="B94" s="7" t="s">
        <v>7</v>
      </c>
      <c r="C94" s="7"/>
      <c r="D94" s="7"/>
      <c r="E94" s="7"/>
      <c r="F94" s="7"/>
      <c r="G94" s="4"/>
      <c r="H94" s="4"/>
      <c r="I94" s="5"/>
      <c r="J94" s="5"/>
      <c r="K94" s="4"/>
      <c r="L94" s="4"/>
      <c r="M94" s="8"/>
      <c r="N94" s="3"/>
      <c r="O94" s="3"/>
      <c r="P94" s="3"/>
      <c r="Q94" s="3"/>
      <c r="R94" s="3"/>
      <c r="S94" s="3"/>
      <c r="T94" s="3"/>
    </row>
    <row r="95" spans="2:22" ht="15" hidden="1" customHeight="1">
      <c r="B95" s="7" t="s">
        <v>6</v>
      </c>
      <c r="C95" s="7"/>
      <c r="D95" s="7"/>
      <c r="E95" s="7"/>
      <c r="F95" s="7"/>
      <c r="G95" s="4"/>
      <c r="H95" s="4"/>
      <c r="I95" s="5"/>
      <c r="J95" s="5"/>
      <c r="K95" s="4"/>
      <c r="L95" s="4"/>
      <c r="M95" s="8"/>
      <c r="N95" s="3"/>
      <c r="O95" s="3"/>
      <c r="P95" s="3"/>
      <c r="Q95" s="3"/>
      <c r="R95" s="3"/>
      <c r="S95" s="3"/>
      <c r="T95" s="3"/>
    </row>
    <row r="96" spans="2:22" ht="15" hidden="1" customHeight="1">
      <c r="B96" s="7" t="s">
        <v>5</v>
      </c>
      <c r="C96" s="7"/>
      <c r="D96" s="7"/>
      <c r="E96" s="7"/>
      <c r="F96" s="7"/>
      <c r="O96" s="3"/>
      <c r="P96" s="3"/>
      <c r="Q96" s="3"/>
      <c r="R96" s="3"/>
      <c r="S96" s="3"/>
      <c r="T96" s="3"/>
    </row>
    <row r="97" spans="2:20" ht="15" hidden="1" customHeight="1">
      <c r="B97" s="7" t="s">
        <v>4</v>
      </c>
      <c r="C97" s="7"/>
      <c r="D97" s="7"/>
      <c r="E97" s="7"/>
      <c r="F97" s="7"/>
      <c r="O97" s="3"/>
      <c r="P97" s="3"/>
      <c r="Q97" s="3"/>
      <c r="R97" s="3"/>
      <c r="S97" s="3"/>
      <c r="T97" s="3"/>
    </row>
    <row r="98" spans="2:20" ht="15" hidden="1" customHeight="1">
      <c r="B98" s="7" t="s">
        <v>3</v>
      </c>
      <c r="C98" s="7"/>
      <c r="D98" s="7"/>
      <c r="E98" s="7"/>
      <c r="F98" s="7"/>
      <c r="O98" s="3"/>
      <c r="P98" s="3"/>
      <c r="Q98" s="3"/>
      <c r="R98" s="3"/>
      <c r="S98" s="3"/>
      <c r="T98" s="3"/>
    </row>
    <row r="99" spans="2:20" ht="15" hidden="1" customHeight="1">
      <c r="B99" s="7"/>
      <c r="C99" s="7"/>
      <c r="D99" s="7"/>
      <c r="E99" s="7"/>
      <c r="F99" s="7"/>
      <c r="O99" s="3"/>
      <c r="P99" s="3"/>
      <c r="Q99" s="3"/>
      <c r="R99" s="3"/>
      <c r="S99" s="3"/>
      <c r="T99" s="3"/>
    </row>
    <row r="100" spans="2:20" ht="15" hidden="1" customHeight="1">
      <c r="B100" s="183" t="s">
        <v>2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</row>
    <row r="101" spans="2:20" ht="15" hidden="1" customHeight="1">
      <c r="B101" s="6"/>
      <c r="C101" s="6"/>
      <c r="D101" s="6"/>
      <c r="E101" s="6"/>
      <c r="F101" s="6"/>
      <c r="O101" s="6"/>
      <c r="P101" s="6"/>
      <c r="Q101" s="6"/>
      <c r="R101" s="6"/>
      <c r="S101" s="6"/>
      <c r="T101" s="6"/>
    </row>
    <row r="102" spans="2:20">
      <c r="B102" s="6"/>
      <c r="C102" s="6"/>
      <c r="D102" s="6"/>
      <c r="E102" s="6"/>
      <c r="F102" s="6"/>
      <c r="O102" s="6"/>
      <c r="P102" s="6"/>
      <c r="Q102" s="6"/>
      <c r="R102" s="6"/>
      <c r="S102" s="6"/>
      <c r="T102" s="6"/>
    </row>
    <row r="103" spans="2:20" ht="20.25">
      <c r="B103" s="4"/>
      <c r="C103" s="4"/>
      <c r="D103" s="4"/>
      <c r="E103" s="4"/>
      <c r="F103" s="4"/>
      <c r="O103" s="3"/>
      <c r="P103" s="3"/>
      <c r="Q103" s="3"/>
      <c r="R103" s="4"/>
      <c r="S103" s="3"/>
      <c r="T103" s="3"/>
    </row>
    <row r="104" spans="2:20" ht="20.25">
      <c r="B104" s="4"/>
      <c r="C104" s="4"/>
      <c r="D104" s="4"/>
      <c r="E104" s="4"/>
      <c r="F104" s="4"/>
      <c r="O104" s="3"/>
      <c r="P104" s="3"/>
      <c r="Q104" s="3"/>
      <c r="R104" s="4"/>
      <c r="S104" s="3"/>
      <c r="T104" s="3"/>
    </row>
    <row r="105" spans="2:20" ht="20.25">
      <c r="B105" s="4"/>
      <c r="C105" s="4"/>
      <c r="D105" s="4"/>
      <c r="E105" s="4"/>
      <c r="F105" s="4"/>
      <c r="O105" s="3"/>
      <c r="P105" s="3"/>
      <c r="Q105" s="3"/>
      <c r="R105" s="4"/>
      <c r="S105" s="3"/>
      <c r="T105" s="3"/>
    </row>
    <row r="106" spans="2:20" ht="20.25">
      <c r="B106" s="4"/>
      <c r="C106" s="4"/>
      <c r="D106" s="4"/>
      <c r="E106" s="4"/>
      <c r="F106" s="4"/>
      <c r="O106" s="3"/>
      <c r="P106" s="3"/>
      <c r="Q106" s="3"/>
      <c r="R106" s="3"/>
      <c r="S106" s="3"/>
      <c r="T106" s="3"/>
    </row>
    <row r="107" spans="2:20" ht="20.25">
      <c r="B107" s="4"/>
      <c r="C107" s="4"/>
      <c r="D107" s="4"/>
      <c r="E107" s="4"/>
      <c r="F107" s="4"/>
      <c r="O107" s="3"/>
      <c r="P107" s="3"/>
      <c r="Q107" s="3"/>
      <c r="R107" s="3"/>
      <c r="S107" s="3"/>
      <c r="T107" s="3"/>
    </row>
    <row r="108" spans="2:20" ht="20.25" hidden="1" customHeight="1">
      <c r="B108" s="4" t="s">
        <v>1</v>
      </c>
      <c r="C108" s="5"/>
      <c r="D108" s="5"/>
      <c r="E108" s="5"/>
      <c r="F108" s="5"/>
      <c r="O108" s="3"/>
      <c r="P108" s="3"/>
      <c r="Q108" s="3"/>
      <c r="R108" s="3"/>
      <c r="S108" s="3"/>
      <c r="T108" s="3"/>
    </row>
    <row r="109" spans="2:20" ht="20.25" hidden="1" customHeight="1">
      <c r="B109" s="4"/>
      <c r="C109" s="5"/>
      <c r="D109" s="5"/>
      <c r="E109" s="5"/>
      <c r="F109" s="5"/>
      <c r="O109" s="3"/>
      <c r="P109" s="3"/>
      <c r="Q109" s="3"/>
      <c r="R109" s="3"/>
      <c r="S109" s="3"/>
      <c r="T109" s="3"/>
    </row>
    <row r="110" spans="2:20" ht="20.25" hidden="1" customHeight="1">
      <c r="B110" s="4" t="s">
        <v>0</v>
      </c>
      <c r="C110" s="4"/>
      <c r="D110" s="4"/>
      <c r="E110" s="4"/>
      <c r="F110" s="4"/>
      <c r="O110" s="3"/>
      <c r="P110" s="3"/>
      <c r="Q110" s="3"/>
      <c r="R110" s="3"/>
      <c r="S110" s="3"/>
      <c r="T110" s="3"/>
    </row>
    <row r="111" spans="2:20" ht="21" hidden="1" customHeight="1">
      <c r="B111" s="2"/>
      <c r="C111" s="2"/>
      <c r="D111" s="2"/>
      <c r="E111" s="2"/>
      <c r="F111" s="2"/>
    </row>
  </sheetData>
  <sheetProtection selectLockedCells="1" selectUnlockedCells="1"/>
  <mergeCells count="73">
    <mergeCell ref="B1:V1"/>
    <mergeCell ref="S2:V2"/>
    <mergeCell ref="B3:B7"/>
    <mergeCell ref="D3:D7"/>
    <mergeCell ref="E3:E7"/>
    <mergeCell ref="F3:F7"/>
    <mergeCell ref="O3:P4"/>
    <mergeCell ref="Q3:R4"/>
    <mergeCell ref="S3:S7"/>
    <mergeCell ref="T3:T7"/>
    <mergeCell ref="U3:U7"/>
    <mergeCell ref="V3:V7"/>
    <mergeCell ref="G4:J5"/>
    <mergeCell ref="K4:N5"/>
    <mergeCell ref="O5:O9"/>
    <mergeCell ref="P5:P9"/>
    <mergeCell ref="Q5:Q9"/>
    <mergeCell ref="R5:R9"/>
    <mergeCell ref="G8:H8"/>
    <mergeCell ref="I8:J8"/>
    <mergeCell ref="K8:L8"/>
    <mergeCell ref="M8:N8"/>
    <mergeCell ref="G9:N9"/>
    <mergeCell ref="B10:B15"/>
    <mergeCell ref="S10:S15"/>
    <mergeCell ref="B16:B23"/>
    <mergeCell ref="S16:S23"/>
    <mergeCell ref="T16:T23"/>
    <mergeCell ref="T10:T15"/>
    <mergeCell ref="B24:B33"/>
    <mergeCell ref="S24:S33"/>
    <mergeCell ref="T24:T33"/>
    <mergeCell ref="B34:B39"/>
    <mergeCell ref="S34:S39"/>
    <mergeCell ref="T34:T39"/>
    <mergeCell ref="B40:B45"/>
    <mergeCell ref="S40:S45"/>
    <mergeCell ref="T40:T45"/>
    <mergeCell ref="B46:B53"/>
    <mergeCell ref="S46:S53"/>
    <mergeCell ref="T46:T53"/>
    <mergeCell ref="B54:B55"/>
    <mergeCell ref="S54:S55"/>
    <mergeCell ref="T54:T55"/>
    <mergeCell ref="B56:B57"/>
    <mergeCell ref="S56:S57"/>
    <mergeCell ref="T56:T57"/>
    <mergeCell ref="B58:B61"/>
    <mergeCell ref="S58:S61"/>
    <mergeCell ref="T58:T61"/>
    <mergeCell ref="B71:B72"/>
    <mergeCell ref="F71:F72"/>
    <mergeCell ref="G71:R71"/>
    <mergeCell ref="S71:S72"/>
    <mergeCell ref="V71:V72"/>
    <mergeCell ref="B62:B65"/>
    <mergeCell ref="B67:V67"/>
    <mergeCell ref="B69:B70"/>
    <mergeCell ref="S69:S70"/>
    <mergeCell ref="T69:T70"/>
    <mergeCell ref="B74:B79"/>
    <mergeCell ref="S74:S79"/>
    <mergeCell ref="T74:T79"/>
    <mergeCell ref="B80:B81"/>
    <mergeCell ref="S80:S81"/>
    <mergeCell ref="T80:T81"/>
    <mergeCell ref="B100:T100"/>
    <mergeCell ref="B82:B83"/>
    <mergeCell ref="S82:S83"/>
    <mergeCell ref="T82:T83"/>
    <mergeCell ref="B84:B88"/>
    <mergeCell ref="S84:S88"/>
    <mergeCell ref="T84:T88"/>
  </mergeCells>
  <pageMargins left="0" right="0" top="0.19583333333333333" bottom="0.35347222222222224" header="0.51180555555555551" footer="0.51180555555555551"/>
  <pageSetup paperSize="9" scale="4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 оптовика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 TC</dc:creator>
  <cp:lastModifiedBy>Белов Михаил Анатольевич</cp:lastModifiedBy>
  <dcterms:created xsi:type="dcterms:W3CDTF">2019-02-01T07:05:38Z</dcterms:created>
  <dcterms:modified xsi:type="dcterms:W3CDTF">2019-02-28T08:43:36Z</dcterms:modified>
</cp:coreProperties>
</file>